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20260129 - Rozšíření zá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'K20260129 - Rozšíření zák...'!$C$129:$K$224</definedName>
    <definedName name="_xlnm.Print_Area" localSheetId="1">'K20260129 - Rozšíření zák...'!$C$4:$J$76,'K20260129 - Rozšíření zák...'!$C$82:$J$113,'K20260129 - Rozšíření zák...'!$C$119:$J$224</definedName>
    <definedName name="_xlnm.Print_Titles" localSheetId="1">'K20260129 - Rozšíření zák...'!$129:$129</definedName>
  </definedNames>
  <calcPr/>
</workbook>
</file>

<file path=xl/calcChain.xml><?xml version="1.0" encoding="utf-8"?>
<calcChain xmlns="http://schemas.openxmlformats.org/spreadsheetml/2006/main">
  <c i="2" l="1" r="T205"/>
  <c r="R205"/>
  <c r="P205"/>
  <c r="T201"/>
  <c r="R201"/>
  <c r="P201"/>
  <c r="J35"/>
  <c r="J34"/>
  <c i="1" r="AY95"/>
  <c i="2" r="J33"/>
  <c i="1" r="AX95"/>
  <c i="2" r="BI224"/>
  <c r="BH224"/>
  <c r="BG224"/>
  <c r="BF224"/>
  <c r="T224"/>
  <c r="T223"/>
  <c r="R224"/>
  <c r="R223"/>
  <c r="P224"/>
  <c r="P223"/>
  <c r="BI222"/>
  <c r="BH222"/>
  <c r="BG222"/>
  <c r="BF222"/>
  <c r="T222"/>
  <c r="T221"/>
  <c r="R222"/>
  <c r="R221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0"/>
  <c r="J89"/>
  <c r="F89"/>
  <c r="F87"/>
  <c r="E85"/>
  <c r="J16"/>
  <c r="E16"/>
  <c r="F127"/>
  <c r="J15"/>
  <c r="J10"/>
  <c r="J87"/>
  <c i="1" r="L90"/>
  <c r="AM90"/>
  <c r="AM89"/>
  <c r="L89"/>
  <c r="AM87"/>
  <c r="L87"/>
  <c r="L85"/>
  <c r="L84"/>
  <c i="2" r="J222"/>
  <c r="BK219"/>
  <c r="J209"/>
  <c r="J197"/>
  <c r="BK191"/>
  <c r="BK187"/>
  <c r="J185"/>
  <c r="BK177"/>
  <c r="J175"/>
  <c r="J174"/>
  <c r="BK173"/>
  <c r="J160"/>
  <c r="J146"/>
  <c r="J137"/>
  <c r="J213"/>
  <c r="J212"/>
  <c r="BK203"/>
  <c r="BK193"/>
  <c r="J189"/>
  <c r="BK188"/>
  <c r="J178"/>
  <c r="J177"/>
  <c r="BK156"/>
  <c r="BK149"/>
  <c r="BK148"/>
  <c r="J147"/>
  <c r="BK211"/>
  <c r="BK207"/>
  <c r="J202"/>
  <c r="J199"/>
  <c r="BK197"/>
  <c r="BK196"/>
  <c r="BK195"/>
  <c r="BK186"/>
  <c r="BK185"/>
  <c r="BK180"/>
  <c r="J176"/>
  <c r="J173"/>
  <c r="BK171"/>
  <c r="J168"/>
  <c r="J166"/>
  <c r="J162"/>
  <c r="BK161"/>
  <c r="J155"/>
  <c r="BK135"/>
  <c r="BK170"/>
  <c r="BK158"/>
  <c r="BK224"/>
  <c r="J224"/>
  <c r="J220"/>
  <c r="BK216"/>
  <c r="BK215"/>
  <c r="J214"/>
  <c r="BK213"/>
  <c r="BK204"/>
  <c r="J203"/>
  <c r="BK190"/>
  <c r="J179"/>
  <c r="J171"/>
  <c r="BK144"/>
  <c r="BK143"/>
  <c r="BK142"/>
  <c r="BK220"/>
  <c r="J219"/>
  <c r="BK214"/>
  <c r="J208"/>
  <c r="J196"/>
  <c r="J193"/>
  <c r="BK192"/>
  <c r="J186"/>
  <c r="BK183"/>
  <c r="BK160"/>
  <c r="J152"/>
  <c r="J149"/>
  <c r="J145"/>
  <c r="J216"/>
  <c r="BK212"/>
  <c r="J211"/>
  <c r="BK209"/>
  <c r="J206"/>
  <c r="J204"/>
  <c r="J192"/>
  <c r="J191"/>
  <c r="BK189"/>
  <c r="BK182"/>
  <c r="J169"/>
  <c r="BK168"/>
  <c r="BK166"/>
  <c r="J165"/>
  <c r="J164"/>
  <c r="J159"/>
  <c r="J157"/>
  <c i="1" r="AS94"/>
  <c i="2" r="BK222"/>
  <c r="BK208"/>
  <c r="J207"/>
  <c r="BK199"/>
  <c r="J187"/>
  <c r="BK176"/>
  <c r="BK175"/>
  <c r="BK174"/>
  <c r="BK137"/>
  <c r="BK136"/>
  <c r="J135"/>
  <c r="BK169"/>
  <c r="BK165"/>
  <c r="J156"/>
  <c r="BK152"/>
  <c r="J151"/>
  <c r="BK146"/>
  <c r="BK145"/>
  <c r="J138"/>
  <c r="J136"/>
  <c r="BK133"/>
  <c r="BK172"/>
  <c r="BK140"/>
  <c r="BK139"/>
  <c r="J172"/>
  <c r="J154"/>
  <c r="J153"/>
  <c r="BK151"/>
  <c r="J133"/>
  <c r="J158"/>
  <c r="BK155"/>
  <c r="BK154"/>
  <c r="BK153"/>
  <c r="J148"/>
  <c r="BK147"/>
  <c r="J143"/>
  <c r="J140"/>
  <c r="J139"/>
  <c r="BK138"/>
  <c r="J144"/>
  <c r="J134"/>
  <c r="J215"/>
  <c r="BK206"/>
  <c r="BK202"/>
  <c r="J195"/>
  <c r="J190"/>
  <c r="J188"/>
  <c r="J183"/>
  <c r="J182"/>
  <c r="J180"/>
  <c r="BK179"/>
  <c r="BK178"/>
  <c r="J170"/>
  <c r="BK164"/>
  <c r="BK162"/>
  <c r="J161"/>
  <c r="BK159"/>
  <c r="BK157"/>
  <c r="J142"/>
  <c r="BK134"/>
  <c l="1" r="BK141"/>
  <c r="J141"/>
  <c r="J97"/>
  <c r="BK167"/>
  <c r="J167"/>
  <c r="J100"/>
  <c r="T184"/>
  <c r="BK201"/>
  <c r="BK205"/>
  <c r="J205"/>
  <c r="J107"/>
  <c r="R150"/>
  <c r="T167"/>
  <c r="T181"/>
  <c r="T194"/>
  <c r="R210"/>
  <c r="R200"/>
  <c r="BK210"/>
  <c r="J210"/>
  <c r="J108"/>
  <c r="T132"/>
  <c r="P150"/>
  <c r="R163"/>
  <c r="P184"/>
  <c r="P210"/>
  <c r="P200"/>
  <c r="BK150"/>
  <c r="J150"/>
  <c r="J98"/>
  <c r="BK163"/>
  <c r="J163"/>
  <c r="J99"/>
  <c r="BK184"/>
  <c r="J184"/>
  <c r="J102"/>
  <c r="T210"/>
  <c r="T200"/>
  <c r="R141"/>
  <c r="P167"/>
  <c r="BK181"/>
  <c r="J181"/>
  <c r="J101"/>
  <c r="P194"/>
  <c r="BK218"/>
  <c r="J218"/>
  <c r="J110"/>
  <c r="P132"/>
  <c r="P141"/>
  <c r="R167"/>
  <c r="P181"/>
  <c r="BK194"/>
  <c r="J194"/>
  <c r="J103"/>
  <c r="R218"/>
  <c r="R217"/>
  <c r="BK132"/>
  <c r="J132"/>
  <c r="J96"/>
  <c r="T141"/>
  <c r="P163"/>
  <c r="R184"/>
  <c r="P218"/>
  <c r="P217"/>
  <c r="R132"/>
  <c r="R131"/>
  <c r="T150"/>
  <c r="T163"/>
  <c r="R181"/>
  <c r="R194"/>
  <c r="T218"/>
  <c r="T217"/>
  <c r="BE154"/>
  <c r="BE166"/>
  <c r="BE171"/>
  <c r="BE176"/>
  <c r="BE183"/>
  <c r="BE193"/>
  <c r="BE199"/>
  <c r="BE204"/>
  <c r="BE207"/>
  <c r="BE208"/>
  <c r="BE137"/>
  <c r="BE159"/>
  <c r="BE135"/>
  <c r="BE136"/>
  <c r="BE168"/>
  <c r="BE174"/>
  <c r="BE133"/>
  <c r="BE142"/>
  <c r="BE147"/>
  <c r="J124"/>
  <c r="BE134"/>
  <c r="BE148"/>
  <c r="BE152"/>
  <c r="BE165"/>
  <c r="BE179"/>
  <c r="BE192"/>
  <c r="BE197"/>
  <c r="BE202"/>
  <c r="BE203"/>
  <c r="BE164"/>
  <c r="BE169"/>
  <c r="BE144"/>
  <c r="BE173"/>
  <c r="BE177"/>
  <c r="BE178"/>
  <c r="BE195"/>
  <c r="BE222"/>
  <c r="BK198"/>
  <c r="J198"/>
  <c r="J104"/>
  <c r="BE146"/>
  <c r="BE153"/>
  <c r="BE155"/>
  <c r="BE180"/>
  <c r="BE182"/>
  <c r="BE206"/>
  <c r="BE211"/>
  <c r="BE212"/>
  <c r="BE139"/>
  <c r="BE140"/>
  <c r="BE175"/>
  <c r="BE224"/>
  <c r="BK223"/>
  <c r="J223"/>
  <c r="J112"/>
  <c r="BE149"/>
  <c r="BE157"/>
  <c r="BE138"/>
  <c r="BE158"/>
  <c r="BE187"/>
  <c r="BE188"/>
  <c r="BE189"/>
  <c r="BE190"/>
  <c r="BE191"/>
  <c r="BE214"/>
  <c r="BE215"/>
  <c r="BE216"/>
  <c r="BE219"/>
  <c r="BE145"/>
  <c r="BE151"/>
  <c r="BE160"/>
  <c r="BE162"/>
  <c r="BE172"/>
  <c r="BE185"/>
  <c r="BE186"/>
  <c r="BE196"/>
  <c r="BE209"/>
  <c r="BK221"/>
  <c r="J221"/>
  <c r="J111"/>
  <c r="F90"/>
  <c r="BE143"/>
  <c r="BE156"/>
  <c r="BE161"/>
  <c r="BE170"/>
  <c r="BE213"/>
  <c r="BE220"/>
  <c r="F32"/>
  <c i="1" r="BA95"/>
  <c r="BA94"/>
  <c r="W30"/>
  <c i="2" r="F33"/>
  <c i="1" r="BB95"/>
  <c r="BB94"/>
  <c r="W31"/>
  <c i="2" r="F34"/>
  <c i="1" r="BC95"/>
  <c r="BC94"/>
  <c r="W32"/>
  <c i="2" r="J32"/>
  <c i="1" r="AW95"/>
  <c i="2" r="F35"/>
  <c i="1" r="BD95"/>
  <c r="BD94"/>
  <c r="W33"/>
  <c i="2" l="1" r="T131"/>
  <c r="T130"/>
  <c r="R130"/>
  <c r="P131"/>
  <c r="P130"/>
  <c i="1" r="AU95"/>
  <c i="2" r="BK200"/>
  <c r="J200"/>
  <c r="J105"/>
  <c r="J201"/>
  <c r="J106"/>
  <c r="BK131"/>
  <c r="J131"/>
  <c r="J95"/>
  <c r="BK217"/>
  <c r="J217"/>
  <c r="J109"/>
  <c i="1" r="AU94"/>
  <c r="AX94"/>
  <c r="AY94"/>
  <c r="AW94"/>
  <c r="AK30"/>
  <c i="2" r="F31"/>
  <c i="1" r="AZ95"/>
  <c r="AZ94"/>
  <c r="W29"/>
  <c i="2" r="J31"/>
  <c i="1" r="AV95"/>
  <c r="AT95"/>
  <c i="2" l="1" r="BK130"/>
  <c r="J130"/>
  <c r="J94"/>
  <c i="1" r="AV94"/>
  <c r="AK29"/>
  <c i="2" l="1" r="J28"/>
  <c i="1" r="AG95"/>
  <c r="AG94"/>
  <c r="AT94"/>
  <c i="2" l="1" r="J37"/>
  <c i="1" r="AN95"/>
  <c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<sst xmlns="http://schemas.openxmlformats.org/spreadsheetml/2006/main">
  <si>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</si>
  <si>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</si>
  <si>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</si>
  <si>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</si>
  <si>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</si>
  <si>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{ddd61a5f-b6ac-4352-bb7b-06062116c380}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</si>
  <si>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</si>
  <si>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</si>
  <si>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</si>
  <si>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</si>
  <si>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</si>
  <si>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</si>
  <si>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</si>
  <si>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</si>
  <si>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K20260129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</si>
  <si>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</si>
  <si>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</si>
  <si>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základu pro zásobník kyslíku</t>
  </si>
  <si>
    <t>KSO:</t>
  </si>
  <si>
    <t>CC-CZ:</t>
  </si>
  <si>
    <t>Místo:</t>
  </si>
  <si>
    <t>Břidličná, Areál AL INVEST Břidličná</t>
  </si>
  <si>
    <t>Datum:</t>
  </si>
  <si>
    <t>29. 1. 2026</t>
  </si>
  <si>
    <t>Zadavatel:</t>
  </si>
  <si>
    <t>IČ:</t>
  </si>
  <si>
    <t>AL INVEST Břidličná a.s.</t>
  </si>
  <si>
    <t>DIČ:</t>
  </si>
  <si>
    <t>Uchazeč:</t>
  </si>
  <si>
    <t>Vyplň údaj</t>
  </si>
  <si>
    <t>Projektant:</t>
  </si>
  <si>
    <t>Ing. Karel Kovář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</si>
  <si>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</si>
  <si>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</si>
  <si>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</si>
  <si>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</si>
  <si>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</si>
  <si>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</si>
  <si>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</si>
  <si>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</si>
  <si>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</si>
  <si>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</si>
  <si>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</si>
  <si>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</si>
  <si>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</si>
  <si>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</si>
  <si>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</si>
  <si>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</si>
  <si>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</si>
  <si>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</si>
  <si>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</si>
  <si>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</si>
  <si>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</si>
  <si>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</si>
  <si>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</si>
  <si>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</si>
  <si>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</si>
  <si>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</si>
  <si>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</si>
  <si>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</si>
  <si>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</si>
  <si>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</si>
  <si>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</si>
  <si>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</si>
  <si>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</si>
  <si>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</si>
  <si>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</si>
  <si>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</si>
  <si>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</si>
  <si>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</si>
  <si>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</si>
  <si>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</si>
  <si>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</si>
  <si>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</si>
  <si>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</si>
  <si>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</si>
  <si>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</si>
  <si>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</si>
  <si>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</si>
  <si>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</si>
  <si>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</si>
  <si>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</si>
  <si>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</si>
  <si>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</si>
  <si>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</si>
  <si>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</si>
  <si>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</si>
  <si>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</si>
  <si>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</si>
  <si>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</si>
  <si>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</si>
  <si>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</si>
  <si>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</si>
  <si>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</si>
  <si>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</si>
  <si>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</si>
  <si>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</si>
  <si>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</si>
  <si>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</si>
  <si>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</si>
  <si>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</si>
  <si>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</si>
  <si>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</si>
  <si>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</si>
  <si>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</si>
  <si>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</si>
  <si>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</si>
  <si>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</si>
  <si>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</si>
  <si>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</si>
  <si>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</si>
  <si>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</si>
  <si>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</si>
  <si>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</si>
  <si>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</si>
  <si>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</si>
  <si>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</si>
  <si>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</si>
  <si>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</si>
  <si>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</si>
  <si>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</si>
  <si>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</si>
  <si>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</si>
  <si>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</si>
  <si>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</si>
  <si>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</si>
  <si>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</si>
  <si>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m2</t>
  </si>
  <si>
    <t>4</t>
  </si>
  <si>
    <t>208841797</t>
  </si>
  <si>
    <t>113107324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</si>
  <si>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</si>
  <si>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-432515617</t>
  </si>
  <si>
    <t>3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</si>
  <si>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</si>
  <si>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</si>
  <si>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1811172260</t>
  </si>
  <si>
    <t>131251103</t>
  </si>
  <si>
    <t>Hloubení nezapažených jam a zářezů strojně s urovnáním dna do předepsaného profilu a spádu v hornině třídy těžitelnosti I skupiny 3 přes 50 do 100 m3</t>
  </si>
  <si>
    <t>m3</t>
  </si>
  <si>
    <t>-2046504274</t>
  </si>
  <si>
    <t>5</t>
  </si>
  <si>
    <t>132151101</t>
  </si>
  <si>
    <t>Hloubení nezapažených rýh šířky do 800 mm strojně s urovnáním dna do předepsaného profilu a spádu v hornině třídy těžitelnosti I skupiny 1 a 2 do 20 m3</t>
  </si>
  <si>
    <t>-224233202</t>
  </si>
  <si>
    <t>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</si>
  <si>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</si>
  <si>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</si>
  <si>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-651180638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</si>
  <si>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</si>
  <si>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</si>
  <si>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</si>
  <si>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</si>
  <si>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1953130395</t>
  </si>
  <si>
    <t>8</t>
  </si>
  <si>
    <t>171251101</t>
  </si>
  <si>
    <t>Uložení sypanin do násypů strojně s rozprostřením sypaniny ve vrstvách a s hrubým urovnáním nezhutněných jakékoliv třídy těžitelnosti</t>
  </si>
  <si>
    <t>-1240103137</t>
  </si>
  <si>
    <t>Zakládání</t>
  </si>
  <si>
    <t>9</t>
  </si>
  <si>
    <t>273322611</t>
  </si>
  <si>
    <t>Základy z betonu železového (bez výztuže) desky z betonu se zvýšenými nároky na prostředí tř. C 30/37</t>
  </si>
  <si>
    <t>-1243534866</t>
  </si>
  <si>
    <t>10</t>
  </si>
  <si>
    <t>273351121</t>
  </si>
  <si>
    <t>Bednění základů desek zřízení</t>
  </si>
  <si>
    <t>-47763795</t>
  </si>
  <si>
    <t>11</t>
  </si>
  <si>
    <t>273351122</t>
  </si>
  <si>
    <t>Bednění základů desek odstranění</t>
  </si>
  <si>
    <t>-1899253088</t>
  </si>
  <si>
    <t>273361821</t>
  </si>
  <si>
    <t>Výztuž základů desek z betonářské oceli 10 505 (R) nebo BSt 500</t>
  </si>
  <si>
    <t>1653353118</t>
  </si>
  <si>
    <t>13</t>
  </si>
  <si>
    <t>273362021</t>
  </si>
  <si>
    <t>Výztuž základů desek ze svařovaných sítí z drátů typu KARI</t>
  </si>
  <si>
    <t>-155700536</t>
  </si>
  <si>
    <t>14</t>
  </si>
  <si>
    <t>274313711</t>
  </si>
  <si>
    <t>Základy z betonu prostého pasy betonu kamenem neprokládaného tř. C 20/25</t>
  </si>
  <si>
    <t>888438117</t>
  </si>
  <si>
    <t>15</t>
  </si>
  <si>
    <t>274351121</t>
  </si>
  <si>
    <t>Bednění základů pasů rovné zřízení</t>
  </si>
  <si>
    <t>733502759</t>
  </si>
  <si>
    <t>16</t>
  </si>
  <si>
    <t>274351122</t>
  </si>
  <si>
    <t>Bednění základů pasů rovné odstranění</t>
  </si>
  <si>
    <t>2048251555</t>
  </si>
  <si>
    <t>Svislé a kompletní konstrukce</t>
  </si>
  <si>
    <t>17</t>
  </si>
  <si>
    <t>310271031</t>
  </si>
  <si>
    <t>Zazdívka otvorů ve zdivu nadzákladovém pórobetonovými tvárnicemi plochy do 1 m2, tl. zdiva 300 mm, pevnost tvárnic do P2</t>
  </si>
  <si>
    <t>-262922518</t>
  </si>
  <si>
    <t>18</t>
  </si>
  <si>
    <t>310271071</t>
  </si>
  <si>
    <t>Zazdívka otvorů ve zdivu nadzákladovém pórobetonovými tvárnicemi plochy přes 1 do 4 m2, tl. zdiva 300 mm, pevnost tvárnic do P2</t>
  </si>
  <si>
    <t>-1180410976</t>
  </si>
  <si>
    <t>19</t>
  </si>
  <si>
    <t>341941021</t>
  </si>
  <si>
    <t>Nosné nebo spojovací svary betonářské oceli, svařované vzájemně s přesahem nebo na podložku, průměru tyče do 10 mm</t>
  </si>
  <si>
    <t>m</t>
  </si>
  <si>
    <t>846669578</t>
  </si>
  <si>
    <t>20</t>
  </si>
  <si>
    <t>348101210</t>
  </si>
  <si>
    <t>Osazení vrat nebo vrátek k oplocení na sloupky ocelové, plochy jednotlivě do 2 m2</t>
  </si>
  <si>
    <t>kus</t>
  </si>
  <si>
    <t>44340103</t>
  </si>
  <si>
    <t>348101230</t>
  </si>
  <si>
    <t>Osazení vrat nebo vrátek k oplocení na sloupky ocelové, plochy jednotlivě přes 4 do 6 m2</t>
  </si>
  <si>
    <t>-218655721</t>
  </si>
  <si>
    <t>22</t>
  </si>
  <si>
    <t>M</t>
  </si>
  <si>
    <t>55342332</t>
  </si>
  <si>
    <t>branka plotová jednokřídlá Pz 1000x2030mm</t>
  </si>
  <si>
    <t>-292495123</t>
  </si>
  <si>
    <t>23</t>
  </si>
  <si>
    <t>553423NC</t>
  </si>
  <si>
    <t>brána plotová dvoukřídlá Pz 4000x2030mm</t>
  </si>
  <si>
    <t>273060409</t>
  </si>
  <si>
    <t>24</t>
  </si>
  <si>
    <t>348401130</t>
  </si>
  <si>
    <t>Montáž oplocení z pletiva strojového s napínacími dráty přes 1,6 do 2,0 m</t>
  </si>
  <si>
    <t>-1392537624</t>
  </si>
  <si>
    <t>25</t>
  </si>
  <si>
    <t>31327515</t>
  </si>
  <si>
    <t>pletivo drátěné plastifikované se čtvercovými oky 55/2,5mm v 2000mm</t>
  </si>
  <si>
    <t>298966198</t>
  </si>
  <si>
    <t>26</t>
  </si>
  <si>
    <t>55342261</t>
  </si>
  <si>
    <t>sloupek plotový koncový Pz a komaxitový 2150/48x1,5mm</t>
  </si>
  <si>
    <t>171066602</t>
  </si>
  <si>
    <t>27</t>
  </si>
  <si>
    <t>553422NC</t>
  </si>
  <si>
    <t>sloupek plotový koncový Pz a komaxitový 2500/48x1,5mm</t>
  </si>
  <si>
    <t>498808056</t>
  </si>
  <si>
    <t>28</t>
  </si>
  <si>
    <t>55342273</t>
  </si>
  <si>
    <t>vzpěra plotová Pz 2000/38x1,5mm</t>
  </si>
  <si>
    <t>1690691227</t>
  </si>
  <si>
    <t>Komunikace pozemní</t>
  </si>
  <si>
    <t>29</t>
  </si>
  <si>
    <t>564231011</t>
  </si>
  <si>
    <t>Podklad nebo podsyp ze štěrkopísku ŠP s rozprostřením, vlhčením a zhutněním plochy jednotlivě do 100 m2, po zhutnění tl. 100 mm</t>
  </si>
  <si>
    <t>730470910</t>
  </si>
  <si>
    <t>30</t>
  </si>
  <si>
    <t>564750101</t>
  </si>
  <si>
    <t>Podklad nebo kryt z kameniva hrubého drceného vel. 16-32 mm s rozprostřením a zhutněním plochy jednotlivě do 100 m2, po zhutnění tl. 150 mm</t>
  </si>
  <si>
    <t>-773299568</t>
  </si>
  <si>
    <t>31</t>
  </si>
  <si>
    <t>572340111</t>
  </si>
  <si>
    <t>Vyspravení krytu komunikací po překopech inženýrských sítí plochy do 15 m2 asfaltovým betonem ACO (AB), po zhutnění tl. přes 30 do 50 mm</t>
  </si>
  <si>
    <t>376135092</t>
  </si>
  <si>
    <t>Úpravy povrchů, podlahy a osazování výplní</t>
  </si>
  <si>
    <t>32</t>
  </si>
  <si>
    <t>612131111</t>
  </si>
  <si>
    <t>Podkladní a spojovací vrstva vnitřních omítaných ploch polymercementový spojovací můstek nanášený ručně stěn</t>
  </si>
  <si>
    <t>-1677294415</t>
  </si>
  <si>
    <t>33</t>
  </si>
  <si>
    <t>612131121</t>
  </si>
  <si>
    <t>Podkladní a spojovací vrstva vnitřních omítaných ploch penetrace disperzní nanášená ručně stěn</t>
  </si>
  <si>
    <t>-1950628311</t>
  </si>
  <si>
    <t>34</t>
  </si>
  <si>
    <t>612325223</t>
  </si>
  <si>
    <t>Vápenocementová omítka jednotlivých malých ploch štuková dvouvrstvá na stěnách, plochy jednotlivě přes 0,25 do 1 m2</t>
  </si>
  <si>
    <t>2033917507</t>
  </si>
  <si>
    <t>35</t>
  </si>
  <si>
    <t>612325225</t>
  </si>
  <si>
    <t>Vápenocementová omítka jednotlivých malých ploch štuková dvouvrstvá na stěnách, plochy jednotlivě přes 1,0 do 4 m2</t>
  </si>
  <si>
    <t>69658938</t>
  </si>
  <si>
    <t>36</t>
  </si>
  <si>
    <t>621325209</t>
  </si>
  <si>
    <t>Oprava vápenocementové omítky vnějších ploch stupně členitosti 1 štukové dvouvrstvé podhledů, v rozsahu opravované plochy přes 80 do 100%</t>
  </si>
  <si>
    <t>1246595626</t>
  </si>
  <si>
    <t>37</t>
  </si>
  <si>
    <t>622385104</t>
  </si>
  <si>
    <t>Omítka tenkovrstvá minerální jednotlivých malých ploch stěn, plochy jednotlivě přes 0,5 do 1,0 m2</t>
  </si>
  <si>
    <t>-1052992292</t>
  </si>
  <si>
    <t>38</t>
  </si>
  <si>
    <t>622385105</t>
  </si>
  <si>
    <t>Omítka tenkovrstvá minerální jednotlivých malých ploch stěn, plochy jednotlivě přes 1,0 do 4,0 m2</t>
  </si>
  <si>
    <t>-1186088918</t>
  </si>
  <si>
    <t>39</t>
  </si>
  <si>
    <t>631311125</t>
  </si>
  <si>
    <t>Mazanina z betonu prostého bez zvýšených nároků na prostředí tl. přes 80 do 120 mm tř. C 20/25</t>
  </si>
  <si>
    <t>-213934516</t>
  </si>
  <si>
    <t>40</t>
  </si>
  <si>
    <t>631311131</t>
  </si>
  <si>
    <t>Doplnění dosavadních mazanin prostým betonem s dodáním hmot, bez potěru, plochy jednotlivě do 1 m2 a tl. přes 80 mm</t>
  </si>
  <si>
    <t>915027338</t>
  </si>
  <si>
    <t>41</t>
  </si>
  <si>
    <t>631351111</t>
  </si>
  <si>
    <t>Bednění v podlahách otvorů a prostupů zřízení</t>
  </si>
  <si>
    <t>-1578130966</t>
  </si>
  <si>
    <t>42</t>
  </si>
  <si>
    <t>631351112</t>
  </si>
  <si>
    <t>Bednění v podlahách otvorů a prostupů odstranění</t>
  </si>
  <si>
    <t>353073666</t>
  </si>
  <si>
    <t>43</t>
  </si>
  <si>
    <t>631362021</t>
  </si>
  <si>
    <t>Výztuž mazanin ze svařovaných sítí z drátů typu KARI</t>
  </si>
  <si>
    <t>958825888</t>
  </si>
  <si>
    <t>44</t>
  </si>
  <si>
    <t>634663113</t>
  </si>
  <si>
    <t>Výplň dilatačních spar mazanin polyuretanovou samonivelační hmotou, šířka spáry přes 15 do 20 mm</t>
  </si>
  <si>
    <t>1391266039</t>
  </si>
  <si>
    <t>Vedení trubní dálková a přípojná</t>
  </si>
  <si>
    <t>45</t>
  </si>
  <si>
    <t>890211811</t>
  </si>
  <si>
    <t>Bourání šachet a jímek ručně velikosti obestavěného prostoru do 1,5 m3 z prostého betonu</t>
  </si>
  <si>
    <t>-1724957005</t>
  </si>
  <si>
    <t>46</t>
  </si>
  <si>
    <t>899103211</t>
  </si>
  <si>
    <t>Demontáž poklopů litinových a ocelových včetně rámů, hmotnosti jednotlivě přes 100 do 150 Kg</t>
  </si>
  <si>
    <t>-931212260</t>
  </si>
  <si>
    <t>Ostatní konstrukce a práce, bourání</t>
  </si>
  <si>
    <t>47</t>
  </si>
  <si>
    <t>919726122</t>
  </si>
  <si>
    <t>Geotextilie netkaná pro ochranu, separaci nebo filtraci měrná hmotnost přes 200 do 300 g/m2</t>
  </si>
  <si>
    <t>272238206</t>
  </si>
  <si>
    <t>48</t>
  </si>
  <si>
    <t>919735112</t>
  </si>
  <si>
    <t>Řezání stávajícího živičného krytu nebo podkladu hloubky přes 50 do 100 mm</t>
  </si>
  <si>
    <t>-100965344</t>
  </si>
  <si>
    <t>49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</si>
  <si>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</si>
  <si>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</si>
  <si>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-340417791</t>
  </si>
  <si>
    <t>50</t>
  </si>
  <si>
    <t>953961113</t>
  </si>
  <si>
    <t>Kotvy chemické s vyvrtáním otvoru do betonu, železobetonu nebo tvrdého kamene tmel, velikost M 12, hloubka 110 mm</t>
  </si>
  <si>
    <t>-1788902912</t>
  </si>
  <si>
    <t>51</t>
  </si>
  <si>
    <t>966071822</t>
  </si>
  <si>
    <t>Rozebrání oplocení z pletiva drátěného se čtvercovými oky, výšky přes 1,6 do 2,0 m</t>
  </si>
  <si>
    <t>-868807589</t>
  </si>
  <si>
    <t>52</t>
  </si>
  <si>
    <t>966073811</t>
  </si>
  <si>
    <t>Rozebrání vrat a vrátek k oplocení plochy jednotlivě přes 2 do 6 m2</t>
  </si>
  <si>
    <t>1662612529</t>
  </si>
  <si>
    <t>53</t>
  </si>
  <si>
    <t>966079881</t>
  </si>
  <si>
    <t>Přerušení různých ocelových profilů průřezu do 700 mm2</t>
  </si>
  <si>
    <t>1059377628</t>
  </si>
  <si>
    <t>54</t>
  </si>
  <si>
    <t>968072244</t>
  </si>
  <si>
    <t>Vybourání kovových rámů oken s křídly, dveřních zárubní, vrat, stěn, ostění nebo obkladů okenních rámů s křídly jednoduchých, plochy do 1 m2</t>
  </si>
  <si>
    <t>1654871904</t>
  </si>
  <si>
    <t>55</t>
  </si>
  <si>
    <t>968072247</t>
  </si>
  <si>
    <t>Vybourání kovových rámů oken s křídly, dveřních zárubní, vrat, stěn, ostění nebo obkladů okenních rámů s křídly jednoduchých, plochy přes 4 m2</t>
  </si>
  <si>
    <t>189795499</t>
  </si>
  <si>
    <t>997</t>
  </si>
  <si>
    <t>Přesun sutě</t>
  </si>
  <si>
    <t>56</t>
  </si>
  <si>
    <t>997002511</t>
  </si>
  <si>
    <t>Vodorovné přemístění suti a vybouraných hmot bez naložení, se složením a hrubým urovnáním na vzdálenost do 1 km</t>
  </si>
  <si>
    <t>1734690362</t>
  </si>
  <si>
    <t>57</t>
  </si>
  <si>
    <t>997221873</t>
  </si>
  <si>
    <t>Poplatek za předání stavebního odpadu recyklačnímu zařízení zeminy a kamení zatříděného do Katalogu odpadů pod kódem 17 05 04</t>
  </si>
  <si>
    <t>1090114842</t>
  </si>
  <si>
    <t>58</t>
  </si>
  <si>
    <t>997221875</t>
  </si>
  <si>
    <t>Poplatek za předání stavebního odpadu recyklačnímu zařízení asfaltového bez obsahu dehtu zatříděného do Katalogu odpadů pod kódem 17 03 02</t>
  </si>
  <si>
    <t>1168163536</t>
  </si>
  <si>
    <t>998</t>
  </si>
  <si>
    <t>Přesun hmot</t>
  </si>
  <si>
    <t>59</t>
  </si>
  <si>
    <t>998225111</t>
  </si>
  <si>
    <t>Přesun hmot pro komunikace s krytem z kameniva, monolitickým betonovým nebo živičným dopravní vzdálenost do 200 m jakékoliv délky objektu</t>
  </si>
  <si>
    <t>-1905863611</t>
  </si>
  <si>
    <t>PSV</t>
  </si>
  <si>
    <t>Práce a dodávky PSV</t>
  </si>
  <si>
    <t>713</t>
  </si>
  <si>
    <t>Izolace tepelné</t>
  </si>
  <si>
    <t>60</t>
  </si>
  <si>
    <t>713131141</t>
  </si>
  <si>
    <t>Montáž tepelné izolace stěn rohožemi, pásy, deskami, dílci, bloky (izolační materiál ve specifikaci) lepením celoplošně bez mechanického kotvení</t>
  </si>
  <si>
    <t>926753770</t>
  </si>
  <si>
    <t>61</t>
  </si>
  <si>
    <t>28375930</t>
  </si>
  <si>
    <t>deska EPS 70 fasádní λ=0,039 tl 20mm</t>
  </si>
  <si>
    <t>-397830050</t>
  </si>
  <si>
    <t>62</t>
  </si>
  <si>
    <t>998713101</t>
  </si>
  <si>
    <t>Přesun hmot pro izolace tepelné stanovený z hmotnosti přesunovaného materiálu vodorovná dopravní vzdálenost do 50 m s užitím mechanizace v objektech výšky do 6 m</t>
  </si>
  <si>
    <t>-1892790738</t>
  </si>
  <si>
    <t>767</t>
  </si>
  <si>
    <t>Konstrukce zámečnické</t>
  </si>
  <si>
    <t>63</t>
  </si>
  <si>
    <t>767995115</t>
  </si>
  <si>
    <t>Montáž ostatních atypických zámečnických konstrukcí hmotnosti přes 50 do 100 kg</t>
  </si>
  <si>
    <t>kg</t>
  </si>
  <si>
    <t>-1360232316</t>
  </si>
  <si>
    <t>64</t>
  </si>
  <si>
    <t>13011042</t>
  </si>
  <si>
    <t>tyč ocelová plochá jakost S235JR (11 375) 50x3mm</t>
  </si>
  <si>
    <t>-1286846989</t>
  </si>
  <si>
    <t>65</t>
  </si>
  <si>
    <t>13010434</t>
  </si>
  <si>
    <t>úhelník ocelový rovnostranný jakost S235JR (11 375) 80x80x8mm</t>
  </si>
  <si>
    <t>897519480</t>
  </si>
  <si>
    <t>66</t>
  </si>
  <si>
    <t>998767102</t>
  </si>
  <si>
    <t>Přesun hmot pro zámečnické konstrukce stanovený z hmotnosti přesunovaného materiálu vodorovná dopravní vzdálenost do 50 m v objektech výšky přes 6 do 12 m</t>
  </si>
  <si>
    <t>1609343663</t>
  </si>
  <si>
    <t>783</t>
  </si>
  <si>
    <t>Dokončovací práce - nátěry</t>
  </si>
  <si>
    <t>67</t>
  </si>
  <si>
    <t>783314101</t>
  </si>
  <si>
    <t>Základní nátěr zámečnických konstrukcí jednonásobný syntetický</t>
  </si>
  <si>
    <t>530905143</t>
  </si>
  <si>
    <t>68</t>
  </si>
  <si>
    <t>783315101</t>
  </si>
  <si>
    <t>Mezinátěr zámečnických konstrukcí jednonásobný syntetický standardní</t>
  </si>
  <si>
    <t>1416291307</t>
  </si>
  <si>
    <t>69</t>
  </si>
  <si>
    <t>783317101</t>
  </si>
  <si>
    <t>Krycí nátěr (email) zámečnických konstrukcí jednonásobný syntetický standardní</t>
  </si>
  <si>
    <t>-256306689</t>
  </si>
  <si>
    <t>70</t>
  </si>
  <si>
    <t>783932171</t>
  </si>
  <si>
    <t>Vyrovnání podkladu betonových podlah celoplošně, tloušťky do 3 mm modifikovanou cementovou stěrkou</t>
  </si>
  <si>
    <t>-2076209398</t>
  </si>
  <si>
    <t>71</t>
  </si>
  <si>
    <t>783933151</t>
  </si>
  <si>
    <t>Penetrační nátěr betonových podlah hladkých (z pohledového nebo gletovaného betonu, stěrky apod.) epoxidový</t>
  </si>
  <si>
    <t>-320935428</t>
  </si>
  <si>
    <t>72</t>
  </si>
  <si>
    <t>783937153</t>
  </si>
  <si>
    <t>Krycí (uzavírací) nátěr betonových podlah jednonásobný epoxidový rozpouštědlový</t>
  </si>
  <si>
    <t>986497841</t>
  </si>
  <si>
    <t>VRN</t>
  </si>
  <si>
    <t>Vedlejší rozpočtové náklady</t>
  </si>
  <si>
    <t>VRN3</t>
  </si>
  <si>
    <t>Zařízení staveniště</t>
  </si>
  <si>
    <t>73</t>
  </si>
  <si>
    <t>031002000</t>
  </si>
  <si>
    <t>Související (přípravné) práce pro zařízení staveniště</t>
  </si>
  <si>
    <t>soub</t>
  </si>
  <si>
    <t>1024</t>
  </si>
  <si>
    <t>-436344663</t>
  </si>
  <si>
    <t>74</t>
  </si>
  <si>
    <t>034103000</t>
  </si>
  <si>
    <t>Oplocení staveniště</t>
  </si>
  <si>
    <t>oub</t>
  </si>
  <si>
    <t>618050394</t>
  </si>
  <si>
    <t>VRN6</t>
  </si>
  <si>
    <t>Územní vlivy</t>
  </si>
  <si>
    <t>75</t>
  </si>
  <si>
    <t>061002000</t>
  </si>
  <si>
    <t>Vliv klimatických podmínek</t>
  </si>
  <si>
    <t>473438721</t>
  </si>
  <si>
    <t>VRN7</t>
  </si>
  <si>
    <t>Provozní vlivy</t>
  </si>
  <si>
    <t>76</t>
  </si>
  <si>
    <t>071002000</t>
  </si>
  <si>
    <t>Provoz investora, třetích osob</t>
  </si>
  <si>
    <t>1652288099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</si>
</sst>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118</xdr:row>
      <xdr:rowOff>0</xdr:rowOff>
    </xdr:from>
    <xdr:to>
      <xdr:col>9</xdr:col>
      <xdr:colOff>1215390</xdr:colOff>
      <xdr:row>122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K20260129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Rozšíření základu pro zásobník kyslíku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Břidličná, Areál AL INVEST Břidličná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29. 1. 2026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Karel Kovář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Karel Kovář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'K20260129 - Rozšíření zák...'!J28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'K20260129 - Rozšíření zák...'!P130</f>
        <v>0</v>
      </c>
      <c r="AV95" s="124">
        <f>'K20260129 - Rozšíření zák...'!J31</f>
        <v>0</v>
      </c>
      <c r="AW95" s="124">
        <f>'K20260129 - Rozšíření zák...'!J32</f>
        <v>0</v>
      </c>
      <c r="AX95" s="124">
        <f>'K20260129 - Rozšíření zák...'!J33</f>
        <v>0</v>
      </c>
      <c r="AY95" s="124">
        <f>'K20260129 - Rozšíření zák...'!J34</f>
        <v>0</v>
      </c>
      <c r="AZ95" s="124">
        <f>'K20260129 - Rozšíření zák...'!F31</f>
        <v>0</v>
      </c>
      <c r="BA95" s="124">
        <f>'K20260129 - Rozšíření zák...'!F32</f>
        <v>0</v>
      </c>
      <c r="BB95" s="124">
        <f>'K20260129 - Rozšíření zák...'!F33</f>
        <v>0</v>
      </c>
      <c r="BC95" s="124">
        <f>'K20260129 - Rozšíření zák...'!F34</f>
        <v>0</v>
      </c>
      <c r="BD95" s="126">
        <f>'K20260129 - Rozšíření zák...'!F35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TSNCrddK6fklTZIThrOv0+YveoEZtWJdu5XeXGcrp8XyBx+kC5ygMDTuCmBQXZ5ExxZSynwfIfo27QG+1Rr/ug==" hashValue="5BRjQ9WsXZjoZmoaRBt35vHbxKkYdfv2PYy3r7SErbi3NM08TDW/GFa2/JqGzf8I5MjzfTOtYUj0bFmToNvFx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20260129 - Rozšíření zá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29. 1. 2026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ROUND(J130,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ROUND((SUM(BE130:BE224)),  2)</f>
        <v>0</v>
      </c>
      <c r="G31" s="35"/>
      <c r="H31" s="35"/>
      <c r="I31" s="146">
        <v>0.20999999999999999</v>
      </c>
      <c r="J31" s="145">
        <f>ROUND(((SUM(BE130:BE224))*I31),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ROUND((SUM(BF130:BF224)),  2)</f>
        <v>0</v>
      </c>
      <c r="G32" s="35"/>
      <c r="H32" s="35"/>
      <c r="I32" s="146">
        <v>0.12</v>
      </c>
      <c r="J32" s="145">
        <f>ROUND(((SUM(BF130:BF224))*I32),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ROUND((SUM(BG130:BG224)),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ROUND((SUM(BH130:BH224)),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ROUND((SUM(BI130:BI224)),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Rozšíření základu pro zásobník kyslíku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Břidličná, Areál AL INVEST Břidličná</v>
      </c>
      <c r="G87" s="37"/>
      <c r="H87" s="37"/>
      <c r="I87" s="29" t="s">
        <v>22</v>
      </c>
      <c r="J87" s="76" t="str">
        <f>IF(J10="","",J10)</f>
        <v>29. 1. 2026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AL INVEST Břidličná a.s.</v>
      </c>
      <c r="G89" s="37"/>
      <c r="H89" s="37"/>
      <c r="I89" s="29" t="s">
        <v>30</v>
      </c>
      <c r="J89" s="33" t="str">
        <f>E19</f>
        <v>Ing. Karel Kovář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Ing. Karel Kovář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J130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J131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J132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J141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92</v>
      </c>
      <c r="E98" s="178"/>
      <c r="F98" s="178"/>
      <c r="G98" s="178"/>
      <c r="H98" s="178"/>
      <c r="I98" s="178"/>
      <c r="J98" s="179">
        <f>J150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93</v>
      </c>
      <c r="E99" s="178"/>
      <c r="F99" s="178"/>
      <c r="G99" s="178"/>
      <c r="H99" s="178"/>
      <c r="I99" s="178"/>
      <c r="J99" s="179">
        <f>J163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94</v>
      </c>
      <c r="E100" s="178"/>
      <c r="F100" s="178"/>
      <c r="G100" s="178"/>
      <c r="H100" s="178"/>
      <c r="I100" s="178"/>
      <c r="J100" s="179">
        <f>J167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5"/>
      <c r="C101" s="176"/>
      <c r="D101" s="177" t="s">
        <v>95</v>
      </c>
      <c r="E101" s="178"/>
      <c r="F101" s="178"/>
      <c r="G101" s="178"/>
      <c r="H101" s="178"/>
      <c r="I101" s="178"/>
      <c r="J101" s="179">
        <f>J181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J184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J194</f>
        <v>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5"/>
      <c r="C104" s="176"/>
      <c r="D104" s="177" t="s">
        <v>98</v>
      </c>
      <c r="E104" s="178"/>
      <c r="F104" s="178"/>
      <c r="G104" s="178"/>
      <c r="H104" s="178"/>
      <c r="I104" s="178"/>
      <c r="J104" s="179">
        <f>J198</f>
        <v>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69"/>
      <c r="C105" s="170"/>
      <c r="D105" s="171" t="s">
        <v>99</v>
      </c>
      <c r="E105" s="172"/>
      <c r="F105" s="172"/>
      <c r="G105" s="172"/>
      <c r="H105" s="172"/>
      <c r="I105" s="172"/>
      <c r="J105" s="173">
        <f>J200</f>
        <v>0</v>
      </c>
      <c r="K105" s="170"/>
      <c r="L105" s="17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5"/>
      <c r="C106" s="176"/>
      <c r="D106" s="177" t="s">
        <v>100</v>
      </c>
      <c r="E106" s="178"/>
      <c r="F106" s="178"/>
      <c r="G106" s="178"/>
      <c r="H106" s="178"/>
      <c r="I106" s="178"/>
      <c r="J106" s="179">
        <f>J201</f>
        <v>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101</v>
      </c>
      <c r="E107" s="178"/>
      <c r="F107" s="178"/>
      <c r="G107" s="178"/>
      <c r="H107" s="178"/>
      <c r="I107" s="178"/>
      <c r="J107" s="179">
        <f>J205</f>
        <v>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5"/>
      <c r="C108" s="176"/>
      <c r="D108" s="177" t="s">
        <v>102</v>
      </c>
      <c r="E108" s="178"/>
      <c r="F108" s="178"/>
      <c r="G108" s="178"/>
      <c r="H108" s="178"/>
      <c r="I108" s="178"/>
      <c r="J108" s="179">
        <f>J210</f>
        <v>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69"/>
      <c r="C109" s="170"/>
      <c r="D109" s="171" t="s">
        <v>103</v>
      </c>
      <c r="E109" s="172"/>
      <c r="F109" s="172"/>
      <c r="G109" s="172"/>
      <c r="H109" s="172"/>
      <c r="I109" s="172"/>
      <c r="J109" s="173">
        <f>J217</f>
        <v>0</v>
      </c>
      <c r="K109" s="170"/>
      <c r="L109" s="17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75"/>
      <c r="C110" s="176"/>
      <c r="D110" s="177" t="s">
        <v>104</v>
      </c>
      <c r="E110" s="178"/>
      <c r="F110" s="178"/>
      <c r="G110" s="178"/>
      <c r="H110" s="178"/>
      <c r="I110" s="178"/>
      <c r="J110" s="179">
        <f>J218</f>
        <v>0</v>
      </c>
      <c r="K110" s="176"/>
      <c r="L110" s="18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5"/>
      <c r="C111" s="176"/>
      <c r="D111" s="177" t="s">
        <v>105</v>
      </c>
      <c r="E111" s="178"/>
      <c r="F111" s="178"/>
      <c r="G111" s="178"/>
      <c r="H111" s="178"/>
      <c r="I111" s="178"/>
      <c r="J111" s="179">
        <f>J221</f>
        <v>0</v>
      </c>
      <c r="K111" s="176"/>
      <c r="L111" s="18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5"/>
      <c r="C112" s="176"/>
      <c r="D112" s="177" t="s">
        <v>106</v>
      </c>
      <c r="E112" s="178"/>
      <c r="F112" s="178"/>
      <c r="G112" s="178"/>
      <c r="H112" s="178"/>
      <c r="I112" s="178"/>
      <c r="J112" s="179">
        <f>J223</f>
        <v>0</v>
      </c>
      <c r="K112" s="176"/>
      <c r="L112" s="18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66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107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3" t="str">
        <f>E7</f>
        <v>Rozšíření základu pro zásobník kyslíku</v>
      </c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20</v>
      </c>
      <c r="D124" s="37"/>
      <c r="E124" s="37"/>
      <c r="F124" s="24" t="str">
        <f>F10</f>
        <v>Břidličná, Areál AL INVEST Břidličná</v>
      </c>
      <c r="G124" s="37"/>
      <c r="H124" s="37"/>
      <c r="I124" s="29" t="s">
        <v>22</v>
      </c>
      <c r="J124" s="76" t="str">
        <f>IF(J10="","",J10)</f>
        <v>29. 1. 2026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24</v>
      </c>
      <c r="D126" s="37"/>
      <c r="E126" s="37"/>
      <c r="F126" s="24" t="str">
        <f>E13</f>
        <v>AL INVEST Břidličná a.s.</v>
      </c>
      <c r="G126" s="37"/>
      <c r="H126" s="37"/>
      <c r="I126" s="29" t="s">
        <v>30</v>
      </c>
      <c r="J126" s="33" t="str">
        <f>E19</f>
        <v>Ing. Karel Kovář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28</v>
      </c>
      <c r="D127" s="37"/>
      <c r="E127" s="37"/>
      <c r="F127" s="24" t="str">
        <f>IF(E16="","",E16)</f>
        <v>Vyplň údaj</v>
      </c>
      <c r="G127" s="37"/>
      <c r="H127" s="37"/>
      <c r="I127" s="29" t="s">
        <v>33</v>
      </c>
      <c r="J127" s="33" t="str">
        <f>E22</f>
        <v>Ing. Karel Kovář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81"/>
      <c r="B129" s="182"/>
      <c r="C129" s="183" t="s">
        <v>108</v>
      </c>
      <c r="D129" s="184" t="s">
        <v>60</v>
      </c>
      <c r="E129" s="184" t="s">
        <v>56</v>
      </c>
      <c r="F129" s="184" t="s">
        <v>57</v>
      </c>
      <c r="G129" s="184" t="s">
        <v>109</v>
      </c>
      <c r="H129" s="184" t="s">
        <v>110</v>
      </c>
      <c r="I129" s="184" t="s">
        <v>111</v>
      </c>
      <c r="J129" s="185" t="s">
        <v>86</v>
      </c>
      <c r="K129" s="186" t="s">
        <v>112</v>
      </c>
      <c r="L129" s="187"/>
      <c r="M129" s="97" t="s">
        <v>1</v>
      </c>
      <c r="N129" s="98" t="s">
        <v>39</v>
      </c>
      <c r="O129" s="98" t="s">
        <v>113</v>
      </c>
      <c r="P129" s="98" t="s">
        <v>114</v>
      </c>
      <c r="Q129" s="98" t="s">
        <v>115</v>
      </c>
      <c r="R129" s="98" t="s">
        <v>116</v>
      </c>
      <c r="S129" s="98" t="s">
        <v>117</v>
      </c>
      <c r="T129" s="99" t="s">
        <v>118</v>
      </c>
      <c r="U129" s="181"/>
      <c r="V129" s="181"/>
      <c r="W129" s="181"/>
      <c r="X129" s="181"/>
      <c r="Y129" s="181"/>
      <c r="Z129" s="181"/>
      <c r="AA129" s="181"/>
      <c r="AB129" s="181"/>
      <c r="AC129" s="181"/>
      <c r="AD129" s="181"/>
      <c r="AE129" s="181"/>
    </row>
    <row r="130" s="2" customFormat="1" ht="22.8" customHeight="1">
      <c r="A130" s="35"/>
      <c r="B130" s="36"/>
      <c r="C130" s="104" t="s">
        <v>119</v>
      </c>
      <c r="D130" s="37"/>
      <c r="E130" s="37"/>
      <c r="F130" s="37"/>
      <c r="G130" s="37"/>
      <c r="H130" s="37"/>
      <c r="I130" s="37"/>
      <c r="J130" s="188">
        <f>BK130</f>
        <v>0</v>
      </c>
      <c r="K130" s="37"/>
      <c r="L130" s="41"/>
      <c r="M130" s="100"/>
      <c r="N130" s="189"/>
      <c r="O130" s="101"/>
      <c r="P130" s="190">
        <f>P131+P200+P217</f>
        <v>0</v>
      </c>
      <c r="Q130" s="101"/>
      <c r="R130" s="190">
        <f>R131+R200+R217</f>
        <v>173.67209365000002</v>
      </c>
      <c r="S130" s="101"/>
      <c r="T130" s="191">
        <f>T131+T200+T217</f>
        <v>38.151187999999991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74</v>
      </c>
      <c r="AU130" s="14" t="s">
        <v>88</v>
      </c>
      <c r="BK130" s="192">
        <f>BK131+BK200+BK217</f>
        <v>0</v>
      </c>
    </row>
    <row r="131" s="12" customFormat="1" ht="25.92" customHeight="1">
      <c r="A131" s="12"/>
      <c r="B131" s="193"/>
      <c r="C131" s="194"/>
      <c r="D131" s="195" t="s">
        <v>74</v>
      </c>
      <c r="E131" s="196" t="s">
        <v>120</v>
      </c>
      <c r="F131" s="196" t="s">
        <v>121</v>
      </c>
      <c r="G131" s="194"/>
      <c r="H131" s="194"/>
      <c r="I131" s="197"/>
      <c r="J131" s="198">
        <f>BK131</f>
        <v>0</v>
      </c>
      <c r="K131" s="194"/>
      <c r="L131" s="199"/>
      <c r="M131" s="200"/>
      <c r="N131" s="201"/>
      <c r="O131" s="201"/>
      <c r="P131" s="202">
        <f>P132+P141+P150+P163+P167+P181+P184+P194+P198</f>
        <v>0</v>
      </c>
      <c r="Q131" s="201"/>
      <c r="R131" s="202">
        <f>R132+R141+R150+R163+R167+R181+R184+R194+R198</f>
        <v>172.52963991000001</v>
      </c>
      <c r="S131" s="201"/>
      <c r="T131" s="203">
        <f>T132+T141+T150+T163+T167+T181+T184+T194+T198</f>
        <v>38.151187999999991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4" t="s">
        <v>80</v>
      </c>
      <c r="AT131" s="205" t="s">
        <v>74</v>
      </c>
      <c r="AU131" s="205" t="s">
        <v>75</v>
      </c>
      <c r="AY131" s="204" t="s">
        <v>122</v>
      </c>
      <c r="BK131" s="206">
        <f>BK132+BK141+BK150+BK163+BK167+BK181+BK184+BK194+BK198</f>
        <v>0</v>
      </c>
    </row>
    <row r="132" s="12" customFormat="1" ht="22.8" customHeight="1">
      <c r="A132" s="12"/>
      <c r="B132" s="193"/>
      <c r="C132" s="194"/>
      <c r="D132" s="195" t="s">
        <v>74</v>
      </c>
      <c r="E132" s="207" t="s">
        <v>80</v>
      </c>
      <c r="F132" s="207" t="s">
        <v>123</v>
      </c>
      <c r="G132" s="194"/>
      <c r="H132" s="194"/>
      <c r="I132" s="197"/>
      <c r="J132" s="208">
        <f>BK132</f>
        <v>0</v>
      </c>
      <c r="K132" s="194"/>
      <c r="L132" s="199"/>
      <c r="M132" s="200"/>
      <c r="N132" s="201"/>
      <c r="O132" s="201"/>
      <c r="P132" s="202">
        <f>SUM(P133:P140)</f>
        <v>0</v>
      </c>
      <c r="Q132" s="201"/>
      <c r="R132" s="202">
        <f>SUM(R133:R140)</f>
        <v>0</v>
      </c>
      <c r="S132" s="201"/>
      <c r="T132" s="203">
        <f>SUM(T133:T140)</f>
        <v>37.201179999999994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4" t="s">
        <v>80</v>
      </c>
      <c r="AT132" s="205" t="s">
        <v>74</v>
      </c>
      <c r="AU132" s="205" t="s">
        <v>80</v>
      </c>
      <c r="AY132" s="204" t="s">
        <v>122</v>
      </c>
      <c r="BK132" s="206">
        <f>SUM(BK133:BK140)</f>
        <v>0</v>
      </c>
    </row>
    <row r="133" s="2" customFormat="1" ht="66.75" customHeight="1">
      <c r="A133" s="35"/>
      <c r="B133" s="36"/>
      <c r="C133" s="209" t="s">
        <v>80</v>
      </c>
      <c r="D133" s="209" t="s">
        <v>124</v>
      </c>
      <c r="E133" s="210" t="s">
        <v>125</v>
      </c>
      <c r="F133" s="211" t="s">
        <v>126</v>
      </c>
      <c r="G133" s="212" t="s">
        <v>127</v>
      </c>
      <c r="H133" s="213">
        <v>49.799999999999997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40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0.44</v>
      </c>
      <c r="T133" s="220">
        <f>S133*H133</f>
        <v>21.911999999999999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128</v>
      </c>
      <c r="AT133" s="221" t="s">
        <v>124</v>
      </c>
      <c r="AU133" s="221" t="s">
        <v>82</v>
      </c>
      <c r="AY133" s="14" t="s">
        <v>122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80</v>
      </c>
      <c r="BK133" s="222">
        <f>ROUND(I133*H133,2)</f>
        <v>0</v>
      </c>
      <c r="BL133" s="14" t="s">
        <v>128</v>
      </c>
      <c r="BM133" s="221" t="s">
        <v>129</v>
      </c>
    </row>
    <row r="134" s="2" customFormat="1" ht="66.75" customHeight="1">
      <c r="A134" s="35"/>
      <c r="B134" s="36"/>
      <c r="C134" s="209" t="s">
        <v>82</v>
      </c>
      <c r="D134" s="209" t="s">
        <v>124</v>
      </c>
      <c r="E134" s="210" t="s">
        <v>130</v>
      </c>
      <c r="F134" s="211" t="s">
        <v>131</v>
      </c>
      <c r="G134" s="212" t="s">
        <v>127</v>
      </c>
      <c r="H134" s="213">
        <v>7.4710000000000001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40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0.57999999999999996</v>
      </c>
      <c r="T134" s="220">
        <f>S134*H134</f>
        <v>4.3331799999999996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128</v>
      </c>
      <c r="AT134" s="221" t="s">
        <v>124</v>
      </c>
      <c r="AU134" s="221" t="s">
        <v>82</v>
      </c>
      <c r="AY134" s="14" t="s">
        <v>122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80</v>
      </c>
      <c r="BK134" s="222">
        <f>ROUND(I134*H134,2)</f>
        <v>0</v>
      </c>
      <c r="BL134" s="14" t="s">
        <v>128</v>
      </c>
      <c r="BM134" s="221" t="s">
        <v>132</v>
      </c>
    </row>
    <row r="135" s="2" customFormat="1" ht="55.5" customHeight="1">
      <c r="A135" s="35"/>
      <c r="B135" s="36"/>
      <c r="C135" s="209" t="s">
        <v>133</v>
      </c>
      <c r="D135" s="209" t="s">
        <v>124</v>
      </c>
      <c r="E135" s="210" t="s">
        <v>134</v>
      </c>
      <c r="F135" s="211" t="s">
        <v>135</v>
      </c>
      <c r="G135" s="212" t="s">
        <v>127</v>
      </c>
      <c r="H135" s="213">
        <v>49.799999999999997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40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0.22</v>
      </c>
      <c r="T135" s="220">
        <f>S135*H135</f>
        <v>10.956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128</v>
      </c>
      <c r="AT135" s="221" t="s">
        <v>124</v>
      </c>
      <c r="AU135" s="221" t="s">
        <v>82</v>
      </c>
      <c r="AY135" s="14" t="s">
        <v>122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80</v>
      </c>
      <c r="BK135" s="222">
        <f>ROUND(I135*H135,2)</f>
        <v>0</v>
      </c>
      <c r="BL135" s="14" t="s">
        <v>128</v>
      </c>
      <c r="BM135" s="221" t="s">
        <v>136</v>
      </c>
    </row>
    <row r="136" s="2" customFormat="1" ht="44.25" customHeight="1">
      <c r="A136" s="35"/>
      <c r="B136" s="36"/>
      <c r="C136" s="209" t="s">
        <v>128</v>
      </c>
      <c r="D136" s="209" t="s">
        <v>124</v>
      </c>
      <c r="E136" s="210" t="s">
        <v>137</v>
      </c>
      <c r="F136" s="211" t="s">
        <v>138</v>
      </c>
      <c r="G136" s="212" t="s">
        <v>139</v>
      </c>
      <c r="H136" s="213">
        <v>17.605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40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128</v>
      </c>
      <c r="AT136" s="221" t="s">
        <v>124</v>
      </c>
      <c r="AU136" s="221" t="s">
        <v>82</v>
      </c>
      <c r="AY136" s="14" t="s">
        <v>122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80</v>
      </c>
      <c r="BK136" s="222">
        <f>ROUND(I136*H136,2)</f>
        <v>0</v>
      </c>
      <c r="BL136" s="14" t="s">
        <v>128</v>
      </c>
      <c r="BM136" s="221" t="s">
        <v>140</v>
      </c>
    </row>
    <row r="137" s="2" customFormat="1" ht="44.25" customHeight="1">
      <c r="A137" s="35"/>
      <c r="B137" s="36"/>
      <c r="C137" s="209" t="s">
        <v>141</v>
      </c>
      <c r="D137" s="209" t="s">
        <v>124</v>
      </c>
      <c r="E137" s="210" t="s">
        <v>142</v>
      </c>
      <c r="F137" s="211" t="s">
        <v>143</v>
      </c>
      <c r="G137" s="212" t="s">
        <v>139</v>
      </c>
      <c r="H137" s="213">
        <v>4.181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40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128</v>
      </c>
      <c r="AT137" s="221" t="s">
        <v>124</v>
      </c>
      <c r="AU137" s="221" t="s">
        <v>82</v>
      </c>
      <c r="AY137" s="14" t="s">
        <v>122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80</v>
      </c>
      <c r="BK137" s="222">
        <f>ROUND(I137*H137,2)</f>
        <v>0</v>
      </c>
      <c r="BL137" s="14" t="s">
        <v>128</v>
      </c>
      <c r="BM137" s="221" t="s">
        <v>144</v>
      </c>
    </row>
    <row r="138" s="2" customFormat="1" ht="62.7" customHeight="1">
      <c r="A138" s="35"/>
      <c r="B138" s="36"/>
      <c r="C138" s="209" t="s">
        <v>145</v>
      </c>
      <c r="D138" s="209" t="s">
        <v>124</v>
      </c>
      <c r="E138" s="210" t="s">
        <v>146</v>
      </c>
      <c r="F138" s="211" t="s">
        <v>147</v>
      </c>
      <c r="G138" s="212" t="s">
        <v>139</v>
      </c>
      <c r="H138" s="213">
        <v>21.786000000000001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40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128</v>
      </c>
      <c r="AT138" s="221" t="s">
        <v>124</v>
      </c>
      <c r="AU138" s="221" t="s">
        <v>82</v>
      </c>
      <c r="AY138" s="14" t="s">
        <v>122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80</v>
      </c>
      <c r="BK138" s="222">
        <f>ROUND(I138*H138,2)</f>
        <v>0</v>
      </c>
      <c r="BL138" s="14" t="s">
        <v>128</v>
      </c>
      <c r="BM138" s="221" t="s">
        <v>148</v>
      </c>
    </row>
    <row r="139" s="2" customFormat="1" ht="44.25" customHeight="1">
      <c r="A139" s="35"/>
      <c r="B139" s="36"/>
      <c r="C139" s="209" t="s">
        <v>149</v>
      </c>
      <c r="D139" s="209" t="s">
        <v>124</v>
      </c>
      <c r="E139" s="210" t="s">
        <v>150</v>
      </c>
      <c r="F139" s="211" t="s">
        <v>151</v>
      </c>
      <c r="G139" s="212" t="s">
        <v>152</v>
      </c>
      <c r="H139" s="213">
        <v>34.857999999999997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40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128</v>
      </c>
      <c r="AT139" s="221" t="s">
        <v>124</v>
      </c>
      <c r="AU139" s="221" t="s">
        <v>82</v>
      </c>
      <c r="AY139" s="14" t="s">
        <v>122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80</v>
      </c>
      <c r="BK139" s="222">
        <f>ROUND(I139*H139,2)</f>
        <v>0</v>
      </c>
      <c r="BL139" s="14" t="s">
        <v>128</v>
      </c>
      <c r="BM139" s="221" t="s">
        <v>153</v>
      </c>
    </row>
    <row r="140" s="2" customFormat="1" ht="37.8" customHeight="1">
      <c r="A140" s="35"/>
      <c r="B140" s="36"/>
      <c r="C140" s="209" t="s">
        <v>154</v>
      </c>
      <c r="D140" s="209" t="s">
        <v>124</v>
      </c>
      <c r="E140" s="210" t="s">
        <v>155</v>
      </c>
      <c r="F140" s="211" t="s">
        <v>156</v>
      </c>
      <c r="G140" s="212" t="s">
        <v>139</v>
      </c>
      <c r="H140" s="213">
        <v>21.786000000000001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40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128</v>
      </c>
      <c r="AT140" s="221" t="s">
        <v>124</v>
      </c>
      <c r="AU140" s="221" t="s">
        <v>82</v>
      </c>
      <c r="AY140" s="14" t="s">
        <v>122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80</v>
      </c>
      <c r="BK140" s="222">
        <f>ROUND(I140*H140,2)</f>
        <v>0</v>
      </c>
      <c r="BL140" s="14" t="s">
        <v>128</v>
      </c>
      <c r="BM140" s="221" t="s">
        <v>157</v>
      </c>
    </row>
    <row r="141" s="12" customFormat="1" ht="22.8" customHeight="1">
      <c r="A141" s="12"/>
      <c r="B141" s="193"/>
      <c r="C141" s="194"/>
      <c r="D141" s="195" t="s">
        <v>74</v>
      </c>
      <c r="E141" s="207" t="s">
        <v>82</v>
      </c>
      <c r="F141" s="207" t="s">
        <v>158</v>
      </c>
      <c r="G141" s="194"/>
      <c r="H141" s="194"/>
      <c r="I141" s="197"/>
      <c r="J141" s="208">
        <f>BK141</f>
        <v>0</v>
      </c>
      <c r="K141" s="194"/>
      <c r="L141" s="199"/>
      <c r="M141" s="200"/>
      <c r="N141" s="201"/>
      <c r="O141" s="201"/>
      <c r="P141" s="202">
        <f>SUM(P142:P149)</f>
        <v>0</v>
      </c>
      <c r="Q141" s="201"/>
      <c r="R141" s="202">
        <f>SUM(R142:R149)</f>
        <v>154.16474293000002</v>
      </c>
      <c r="S141" s="201"/>
      <c r="T141" s="203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4" t="s">
        <v>80</v>
      </c>
      <c r="AT141" s="205" t="s">
        <v>74</v>
      </c>
      <c r="AU141" s="205" t="s">
        <v>80</v>
      </c>
      <c r="AY141" s="204" t="s">
        <v>122</v>
      </c>
      <c r="BK141" s="206">
        <f>SUM(BK142:BK149)</f>
        <v>0</v>
      </c>
    </row>
    <row r="142" s="2" customFormat="1" ht="33" customHeight="1">
      <c r="A142" s="35"/>
      <c r="B142" s="36"/>
      <c r="C142" s="209" t="s">
        <v>159</v>
      </c>
      <c r="D142" s="209" t="s">
        <v>124</v>
      </c>
      <c r="E142" s="210" t="s">
        <v>160</v>
      </c>
      <c r="F142" s="211" t="s">
        <v>161</v>
      </c>
      <c r="G142" s="212" t="s">
        <v>139</v>
      </c>
      <c r="H142" s="213">
        <v>53.509999999999998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40</v>
      </c>
      <c r="O142" s="88"/>
      <c r="P142" s="219">
        <f>O142*H142</f>
        <v>0</v>
      </c>
      <c r="Q142" s="219">
        <v>2.5018699999999998</v>
      </c>
      <c r="R142" s="219">
        <f>Q142*H142</f>
        <v>133.8750637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128</v>
      </c>
      <c r="AT142" s="221" t="s">
        <v>124</v>
      </c>
      <c r="AU142" s="221" t="s">
        <v>82</v>
      </c>
      <c r="AY142" s="14" t="s">
        <v>122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80</v>
      </c>
      <c r="BK142" s="222">
        <f>ROUND(I142*H142,2)</f>
        <v>0</v>
      </c>
      <c r="BL142" s="14" t="s">
        <v>128</v>
      </c>
      <c r="BM142" s="221" t="s">
        <v>162</v>
      </c>
    </row>
    <row r="143" s="2" customFormat="1" ht="16.5" customHeight="1">
      <c r="A143" s="35"/>
      <c r="B143" s="36"/>
      <c r="C143" s="209" t="s">
        <v>163</v>
      </c>
      <c r="D143" s="209" t="s">
        <v>124</v>
      </c>
      <c r="E143" s="210" t="s">
        <v>164</v>
      </c>
      <c r="F143" s="211" t="s">
        <v>165</v>
      </c>
      <c r="G143" s="212" t="s">
        <v>127</v>
      </c>
      <c r="H143" s="213">
        <v>26.719999999999999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40</v>
      </c>
      <c r="O143" s="88"/>
      <c r="P143" s="219">
        <f>O143*H143</f>
        <v>0</v>
      </c>
      <c r="Q143" s="219">
        <v>0.00247</v>
      </c>
      <c r="R143" s="219">
        <f>Q143*H143</f>
        <v>0.065998399999999999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128</v>
      </c>
      <c r="AT143" s="221" t="s">
        <v>124</v>
      </c>
      <c r="AU143" s="221" t="s">
        <v>82</v>
      </c>
      <c r="AY143" s="14" t="s">
        <v>122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80</v>
      </c>
      <c r="BK143" s="222">
        <f>ROUND(I143*H143,2)</f>
        <v>0</v>
      </c>
      <c r="BL143" s="14" t="s">
        <v>128</v>
      </c>
      <c r="BM143" s="221" t="s">
        <v>166</v>
      </c>
    </row>
    <row r="144" s="2" customFormat="1" ht="16.5" customHeight="1">
      <c r="A144" s="35"/>
      <c r="B144" s="36"/>
      <c r="C144" s="209" t="s">
        <v>167</v>
      </c>
      <c r="D144" s="209" t="s">
        <v>124</v>
      </c>
      <c r="E144" s="210" t="s">
        <v>168</v>
      </c>
      <c r="F144" s="211" t="s">
        <v>169</v>
      </c>
      <c r="G144" s="212" t="s">
        <v>127</v>
      </c>
      <c r="H144" s="213">
        <v>26.719999999999999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40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128</v>
      </c>
      <c r="AT144" s="221" t="s">
        <v>124</v>
      </c>
      <c r="AU144" s="221" t="s">
        <v>82</v>
      </c>
      <c r="AY144" s="14" t="s">
        <v>122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80</v>
      </c>
      <c r="BK144" s="222">
        <f>ROUND(I144*H144,2)</f>
        <v>0</v>
      </c>
      <c r="BL144" s="14" t="s">
        <v>128</v>
      </c>
      <c r="BM144" s="221" t="s">
        <v>170</v>
      </c>
    </row>
    <row r="145" s="2" customFormat="1" ht="24.15" customHeight="1">
      <c r="A145" s="35"/>
      <c r="B145" s="36"/>
      <c r="C145" s="209" t="s">
        <v>8</v>
      </c>
      <c r="D145" s="209" t="s">
        <v>124</v>
      </c>
      <c r="E145" s="210" t="s">
        <v>171</v>
      </c>
      <c r="F145" s="211" t="s">
        <v>172</v>
      </c>
      <c r="G145" s="212" t="s">
        <v>152</v>
      </c>
      <c r="H145" s="213">
        <v>0.14799999999999999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40</v>
      </c>
      <c r="O145" s="88"/>
      <c r="P145" s="219">
        <f>O145*H145</f>
        <v>0</v>
      </c>
      <c r="Q145" s="219">
        <v>1.0606199999999999</v>
      </c>
      <c r="R145" s="219">
        <f>Q145*H145</f>
        <v>0.15697175999999999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128</v>
      </c>
      <c r="AT145" s="221" t="s">
        <v>124</v>
      </c>
      <c r="AU145" s="221" t="s">
        <v>82</v>
      </c>
      <c r="AY145" s="14" t="s">
        <v>122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80</v>
      </c>
      <c r="BK145" s="222">
        <f>ROUND(I145*H145,2)</f>
        <v>0</v>
      </c>
      <c r="BL145" s="14" t="s">
        <v>128</v>
      </c>
      <c r="BM145" s="221" t="s">
        <v>173</v>
      </c>
    </row>
    <row r="146" s="2" customFormat="1" ht="24.15" customHeight="1">
      <c r="A146" s="35"/>
      <c r="B146" s="36"/>
      <c r="C146" s="209" t="s">
        <v>174</v>
      </c>
      <c r="D146" s="209" t="s">
        <v>124</v>
      </c>
      <c r="E146" s="210" t="s">
        <v>175</v>
      </c>
      <c r="F146" s="211" t="s">
        <v>176</v>
      </c>
      <c r="G146" s="212" t="s">
        <v>152</v>
      </c>
      <c r="H146" s="213">
        <v>3.476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40</v>
      </c>
      <c r="O146" s="88"/>
      <c r="P146" s="219">
        <f>O146*H146</f>
        <v>0</v>
      </c>
      <c r="Q146" s="219">
        <v>1.06277</v>
      </c>
      <c r="R146" s="219">
        <f>Q146*H146</f>
        <v>3.69418852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128</v>
      </c>
      <c r="AT146" s="221" t="s">
        <v>124</v>
      </c>
      <c r="AU146" s="221" t="s">
        <v>82</v>
      </c>
      <c r="AY146" s="14" t="s">
        <v>122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80</v>
      </c>
      <c r="BK146" s="222">
        <f>ROUND(I146*H146,2)</f>
        <v>0</v>
      </c>
      <c r="BL146" s="14" t="s">
        <v>128</v>
      </c>
      <c r="BM146" s="221" t="s">
        <v>177</v>
      </c>
    </row>
    <row r="147" s="2" customFormat="1" ht="24.15" customHeight="1">
      <c r="A147" s="35"/>
      <c r="B147" s="36"/>
      <c r="C147" s="209" t="s">
        <v>178</v>
      </c>
      <c r="D147" s="209" t="s">
        <v>124</v>
      </c>
      <c r="E147" s="210" t="s">
        <v>179</v>
      </c>
      <c r="F147" s="211" t="s">
        <v>180</v>
      </c>
      <c r="G147" s="212" t="s">
        <v>139</v>
      </c>
      <c r="H147" s="213">
        <v>6.5330000000000004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40</v>
      </c>
      <c r="O147" s="88"/>
      <c r="P147" s="219">
        <f>O147*H147</f>
        <v>0</v>
      </c>
      <c r="Q147" s="219">
        <v>2.5018699999999998</v>
      </c>
      <c r="R147" s="219">
        <f>Q147*H147</f>
        <v>16.34471671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128</v>
      </c>
      <c r="AT147" s="221" t="s">
        <v>124</v>
      </c>
      <c r="AU147" s="221" t="s">
        <v>82</v>
      </c>
      <c r="AY147" s="14" t="s">
        <v>122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80</v>
      </c>
      <c r="BK147" s="222">
        <f>ROUND(I147*H147,2)</f>
        <v>0</v>
      </c>
      <c r="BL147" s="14" t="s">
        <v>128</v>
      </c>
      <c r="BM147" s="221" t="s">
        <v>181</v>
      </c>
    </row>
    <row r="148" s="2" customFormat="1" ht="16.5" customHeight="1">
      <c r="A148" s="35"/>
      <c r="B148" s="36"/>
      <c r="C148" s="209" t="s">
        <v>182</v>
      </c>
      <c r="D148" s="209" t="s">
        <v>124</v>
      </c>
      <c r="E148" s="210" t="s">
        <v>183</v>
      </c>
      <c r="F148" s="211" t="s">
        <v>184</v>
      </c>
      <c r="G148" s="212" t="s">
        <v>127</v>
      </c>
      <c r="H148" s="213">
        <v>10.336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40</v>
      </c>
      <c r="O148" s="88"/>
      <c r="P148" s="219">
        <f>O148*H148</f>
        <v>0</v>
      </c>
      <c r="Q148" s="219">
        <v>0.0026900000000000001</v>
      </c>
      <c r="R148" s="219">
        <f>Q148*H148</f>
        <v>0.027803840000000003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128</v>
      </c>
      <c r="AT148" s="221" t="s">
        <v>124</v>
      </c>
      <c r="AU148" s="221" t="s">
        <v>82</v>
      </c>
      <c r="AY148" s="14" t="s">
        <v>122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80</v>
      </c>
      <c r="BK148" s="222">
        <f>ROUND(I148*H148,2)</f>
        <v>0</v>
      </c>
      <c r="BL148" s="14" t="s">
        <v>128</v>
      </c>
      <c r="BM148" s="221" t="s">
        <v>185</v>
      </c>
    </row>
    <row r="149" s="2" customFormat="1" ht="16.5" customHeight="1">
      <c r="A149" s="35"/>
      <c r="B149" s="36"/>
      <c r="C149" s="209" t="s">
        <v>186</v>
      </c>
      <c r="D149" s="209" t="s">
        <v>124</v>
      </c>
      <c r="E149" s="210" t="s">
        <v>187</v>
      </c>
      <c r="F149" s="211" t="s">
        <v>188</v>
      </c>
      <c r="G149" s="212" t="s">
        <v>127</v>
      </c>
      <c r="H149" s="213">
        <v>10.336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40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128</v>
      </c>
      <c r="AT149" s="221" t="s">
        <v>124</v>
      </c>
      <c r="AU149" s="221" t="s">
        <v>82</v>
      </c>
      <c r="AY149" s="14" t="s">
        <v>122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80</v>
      </c>
      <c r="BK149" s="222">
        <f>ROUND(I149*H149,2)</f>
        <v>0</v>
      </c>
      <c r="BL149" s="14" t="s">
        <v>128</v>
      </c>
      <c r="BM149" s="221" t="s">
        <v>189</v>
      </c>
    </row>
    <row r="150" s="12" customFormat="1" ht="22.8" customHeight="1">
      <c r="A150" s="12"/>
      <c r="B150" s="193"/>
      <c r="C150" s="194"/>
      <c r="D150" s="195" t="s">
        <v>74</v>
      </c>
      <c r="E150" s="207" t="s">
        <v>133</v>
      </c>
      <c r="F150" s="207" t="s">
        <v>190</v>
      </c>
      <c r="G150" s="194"/>
      <c r="H150" s="194"/>
      <c r="I150" s="197"/>
      <c r="J150" s="208">
        <f>BK150</f>
        <v>0</v>
      </c>
      <c r="K150" s="194"/>
      <c r="L150" s="199"/>
      <c r="M150" s="200"/>
      <c r="N150" s="201"/>
      <c r="O150" s="201"/>
      <c r="P150" s="202">
        <f>SUM(P151:P162)</f>
        <v>0</v>
      </c>
      <c r="Q150" s="201"/>
      <c r="R150" s="202">
        <f>SUM(R151:R162)</f>
        <v>2.3200121999999999</v>
      </c>
      <c r="S150" s="201"/>
      <c r="T150" s="203">
        <f>SUM(T151:T162)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4" t="s">
        <v>80</v>
      </c>
      <c r="AT150" s="205" t="s">
        <v>74</v>
      </c>
      <c r="AU150" s="205" t="s">
        <v>80</v>
      </c>
      <c r="AY150" s="204" t="s">
        <v>122</v>
      </c>
      <c r="BK150" s="206">
        <f>SUM(BK151:BK162)</f>
        <v>0</v>
      </c>
    </row>
    <row r="151" s="2" customFormat="1" ht="37.8" customHeight="1">
      <c r="A151" s="35"/>
      <c r="B151" s="36"/>
      <c r="C151" s="209" t="s">
        <v>191</v>
      </c>
      <c r="D151" s="209" t="s">
        <v>124</v>
      </c>
      <c r="E151" s="210" t="s">
        <v>192</v>
      </c>
      <c r="F151" s="211" t="s">
        <v>193</v>
      </c>
      <c r="G151" s="212" t="s">
        <v>127</v>
      </c>
      <c r="H151" s="213">
        <v>0.63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40</v>
      </c>
      <c r="O151" s="88"/>
      <c r="P151" s="219">
        <f>O151*H151</f>
        <v>0</v>
      </c>
      <c r="Q151" s="219">
        <v>0.19012000000000001</v>
      </c>
      <c r="R151" s="219">
        <f>Q151*H151</f>
        <v>0.11977560000000001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128</v>
      </c>
      <c r="AT151" s="221" t="s">
        <v>124</v>
      </c>
      <c r="AU151" s="221" t="s">
        <v>82</v>
      </c>
      <c r="AY151" s="14" t="s">
        <v>122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80</v>
      </c>
      <c r="BK151" s="222">
        <f>ROUND(I151*H151,2)</f>
        <v>0</v>
      </c>
      <c r="BL151" s="14" t="s">
        <v>128</v>
      </c>
      <c r="BM151" s="221" t="s">
        <v>194</v>
      </c>
    </row>
    <row r="152" s="2" customFormat="1" ht="37.8" customHeight="1">
      <c r="A152" s="35"/>
      <c r="B152" s="36"/>
      <c r="C152" s="209" t="s">
        <v>195</v>
      </c>
      <c r="D152" s="209" t="s">
        <v>124</v>
      </c>
      <c r="E152" s="210" t="s">
        <v>196</v>
      </c>
      <c r="F152" s="211" t="s">
        <v>197</v>
      </c>
      <c r="G152" s="212" t="s">
        <v>127</v>
      </c>
      <c r="H152" s="213">
        <v>9.6899999999999995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40</v>
      </c>
      <c r="O152" s="88"/>
      <c r="P152" s="219">
        <f>O152*H152</f>
        <v>0</v>
      </c>
      <c r="Q152" s="219">
        <v>0.18670000000000001</v>
      </c>
      <c r="R152" s="219">
        <f>Q152*H152</f>
        <v>1.809123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128</v>
      </c>
      <c r="AT152" s="221" t="s">
        <v>124</v>
      </c>
      <c r="AU152" s="221" t="s">
        <v>82</v>
      </c>
      <c r="AY152" s="14" t="s">
        <v>122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80</v>
      </c>
      <c r="BK152" s="222">
        <f>ROUND(I152*H152,2)</f>
        <v>0</v>
      </c>
      <c r="BL152" s="14" t="s">
        <v>128</v>
      </c>
      <c r="BM152" s="221" t="s">
        <v>198</v>
      </c>
    </row>
    <row r="153" s="2" customFormat="1" ht="37.8" customHeight="1">
      <c r="A153" s="35"/>
      <c r="B153" s="36"/>
      <c r="C153" s="209" t="s">
        <v>199</v>
      </c>
      <c r="D153" s="209" t="s">
        <v>124</v>
      </c>
      <c r="E153" s="210" t="s">
        <v>200</v>
      </c>
      <c r="F153" s="211" t="s">
        <v>201</v>
      </c>
      <c r="G153" s="212" t="s">
        <v>202</v>
      </c>
      <c r="H153" s="213">
        <v>7.7000000000000002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40</v>
      </c>
      <c r="O153" s="88"/>
      <c r="P153" s="219">
        <f>O153*H153</f>
        <v>0</v>
      </c>
      <c r="Q153" s="219">
        <v>0.00058</v>
      </c>
      <c r="R153" s="219">
        <f>Q153*H153</f>
        <v>0.0044660000000000004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128</v>
      </c>
      <c r="AT153" s="221" t="s">
        <v>124</v>
      </c>
      <c r="AU153" s="221" t="s">
        <v>82</v>
      </c>
      <c r="AY153" s="14" t="s">
        <v>122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80</v>
      </c>
      <c r="BK153" s="222">
        <f>ROUND(I153*H153,2)</f>
        <v>0</v>
      </c>
      <c r="BL153" s="14" t="s">
        <v>128</v>
      </c>
      <c r="BM153" s="221" t="s">
        <v>203</v>
      </c>
    </row>
    <row r="154" s="2" customFormat="1" ht="24.15" customHeight="1">
      <c r="A154" s="35"/>
      <c r="B154" s="36"/>
      <c r="C154" s="209" t="s">
        <v>204</v>
      </c>
      <c r="D154" s="209" t="s">
        <v>124</v>
      </c>
      <c r="E154" s="210" t="s">
        <v>205</v>
      </c>
      <c r="F154" s="211" t="s">
        <v>206</v>
      </c>
      <c r="G154" s="212" t="s">
        <v>207</v>
      </c>
      <c r="H154" s="213">
        <v>2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40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128</v>
      </c>
      <c r="AT154" s="221" t="s">
        <v>124</v>
      </c>
      <c r="AU154" s="221" t="s">
        <v>82</v>
      </c>
      <c r="AY154" s="14" t="s">
        <v>122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80</v>
      </c>
      <c r="BK154" s="222">
        <f>ROUND(I154*H154,2)</f>
        <v>0</v>
      </c>
      <c r="BL154" s="14" t="s">
        <v>128</v>
      </c>
      <c r="BM154" s="221" t="s">
        <v>208</v>
      </c>
    </row>
    <row r="155" s="2" customFormat="1" ht="24.15" customHeight="1">
      <c r="A155" s="35"/>
      <c r="B155" s="36"/>
      <c r="C155" s="209" t="s">
        <v>7</v>
      </c>
      <c r="D155" s="209" t="s">
        <v>124</v>
      </c>
      <c r="E155" s="210" t="s">
        <v>209</v>
      </c>
      <c r="F155" s="211" t="s">
        <v>210</v>
      </c>
      <c r="G155" s="212" t="s">
        <v>207</v>
      </c>
      <c r="H155" s="213">
        <v>1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40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128</v>
      </c>
      <c r="AT155" s="221" t="s">
        <v>124</v>
      </c>
      <c r="AU155" s="221" t="s">
        <v>82</v>
      </c>
      <c r="AY155" s="14" t="s">
        <v>122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80</v>
      </c>
      <c r="BK155" s="222">
        <f>ROUND(I155*H155,2)</f>
        <v>0</v>
      </c>
      <c r="BL155" s="14" t="s">
        <v>128</v>
      </c>
      <c r="BM155" s="221" t="s">
        <v>211</v>
      </c>
    </row>
    <row r="156" s="2" customFormat="1" ht="16.5" customHeight="1">
      <c r="A156" s="35"/>
      <c r="B156" s="36"/>
      <c r="C156" s="223" t="s">
        <v>212</v>
      </c>
      <c r="D156" s="223" t="s">
        <v>213</v>
      </c>
      <c r="E156" s="224" t="s">
        <v>214</v>
      </c>
      <c r="F156" s="225" t="s">
        <v>215</v>
      </c>
      <c r="G156" s="226" t="s">
        <v>207</v>
      </c>
      <c r="H156" s="227">
        <v>2</v>
      </c>
      <c r="I156" s="228"/>
      <c r="J156" s="229">
        <f>ROUND(I156*H156,2)</f>
        <v>0</v>
      </c>
      <c r="K156" s="230"/>
      <c r="L156" s="231"/>
      <c r="M156" s="232" t="s">
        <v>1</v>
      </c>
      <c r="N156" s="233" t="s">
        <v>40</v>
      </c>
      <c r="O156" s="88"/>
      <c r="P156" s="219">
        <f>O156*H156</f>
        <v>0</v>
      </c>
      <c r="Q156" s="219">
        <v>0.045659999999999999</v>
      </c>
      <c r="R156" s="219">
        <f>Q156*H156</f>
        <v>0.091319999999999998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154</v>
      </c>
      <c r="AT156" s="221" t="s">
        <v>213</v>
      </c>
      <c r="AU156" s="221" t="s">
        <v>82</v>
      </c>
      <c r="AY156" s="14" t="s">
        <v>122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80</v>
      </c>
      <c r="BK156" s="222">
        <f>ROUND(I156*H156,2)</f>
        <v>0</v>
      </c>
      <c r="BL156" s="14" t="s">
        <v>128</v>
      </c>
      <c r="BM156" s="221" t="s">
        <v>216</v>
      </c>
    </row>
    <row r="157" s="2" customFormat="1" ht="16.5" customHeight="1">
      <c r="A157" s="35"/>
      <c r="B157" s="36"/>
      <c r="C157" s="223" t="s">
        <v>217</v>
      </c>
      <c r="D157" s="223" t="s">
        <v>213</v>
      </c>
      <c r="E157" s="224" t="s">
        <v>218</v>
      </c>
      <c r="F157" s="225" t="s">
        <v>219</v>
      </c>
      <c r="G157" s="226" t="s">
        <v>207</v>
      </c>
      <c r="H157" s="227">
        <v>1</v>
      </c>
      <c r="I157" s="228"/>
      <c r="J157" s="229">
        <f>ROUND(I157*H157,2)</f>
        <v>0</v>
      </c>
      <c r="K157" s="230"/>
      <c r="L157" s="231"/>
      <c r="M157" s="232" t="s">
        <v>1</v>
      </c>
      <c r="N157" s="233" t="s">
        <v>40</v>
      </c>
      <c r="O157" s="88"/>
      <c r="P157" s="219">
        <f>O157*H157</f>
        <v>0</v>
      </c>
      <c r="Q157" s="219">
        <v>0.099220000000000003</v>
      </c>
      <c r="R157" s="219">
        <f>Q157*H157</f>
        <v>0.099220000000000003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154</v>
      </c>
      <c r="AT157" s="221" t="s">
        <v>213</v>
      </c>
      <c r="AU157" s="221" t="s">
        <v>82</v>
      </c>
      <c r="AY157" s="14" t="s">
        <v>122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80</v>
      </c>
      <c r="BK157" s="222">
        <f>ROUND(I157*H157,2)</f>
        <v>0</v>
      </c>
      <c r="BL157" s="14" t="s">
        <v>128</v>
      </c>
      <c r="BM157" s="221" t="s">
        <v>220</v>
      </c>
    </row>
    <row r="158" s="2" customFormat="1" ht="24.15" customHeight="1">
      <c r="A158" s="35"/>
      <c r="B158" s="36"/>
      <c r="C158" s="209" t="s">
        <v>221</v>
      </c>
      <c r="D158" s="209" t="s">
        <v>124</v>
      </c>
      <c r="E158" s="210" t="s">
        <v>222</v>
      </c>
      <c r="F158" s="211" t="s">
        <v>223</v>
      </c>
      <c r="G158" s="212" t="s">
        <v>202</v>
      </c>
      <c r="H158" s="213">
        <v>39.619999999999997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40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128</v>
      </c>
      <c r="AT158" s="221" t="s">
        <v>124</v>
      </c>
      <c r="AU158" s="221" t="s">
        <v>82</v>
      </c>
      <c r="AY158" s="14" t="s">
        <v>122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80</v>
      </c>
      <c r="BK158" s="222">
        <f>ROUND(I158*H158,2)</f>
        <v>0</v>
      </c>
      <c r="BL158" s="14" t="s">
        <v>128</v>
      </c>
      <c r="BM158" s="221" t="s">
        <v>224</v>
      </c>
    </row>
    <row r="159" s="2" customFormat="1" ht="24.15" customHeight="1">
      <c r="A159" s="35"/>
      <c r="B159" s="36"/>
      <c r="C159" s="223" t="s">
        <v>225</v>
      </c>
      <c r="D159" s="223" t="s">
        <v>213</v>
      </c>
      <c r="E159" s="224" t="s">
        <v>226</v>
      </c>
      <c r="F159" s="225" t="s">
        <v>227</v>
      </c>
      <c r="G159" s="226" t="s">
        <v>202</v>
      </c>
      <c r="H159" s="227">
        <v>43.582000000000001</v>
      </c>
      <c r="I159" s="228"/>
      <c r="J159" s="229">
        <f>ROUND(I159*H159,2)</f>
        <v>0</v>
      </c>
      <c r="K159" s="230"/>
      <c r="L159" s="231"/>
      <c r="M159" s="232" t="s">
        <v>1</v>
      </c>
      <c r="N159" s="233" t="s">
        <v>40</v>
      </c>
      <c r="O159" s="88"/>
      <c r="P159" s="219">
        <f>O159*H159</f>
        <v>0</v>
      </c>
      <c r="Q159" s="219">
        <v>0.0018</v>
      </c>
      <c r="R159" s="219">
        <f>Q159*H159</f>
        <v>0.078447599999999992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154</v>
      </c>
      <c r="AT159" s="221" t="s">
        <v>213</v>
      </c>
      <c r="AU159" s="221" t="s">
        <v>82</v>
      </c>
      <c r="AY159" s="14" t="s">
        <v>122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80</v>
      </c>
      <c r="BK159" s="222">
        <f>ROUND(I159*H159,2)</f>
        <v>0</v>
      </c>
      <c r="BL159" s="14" t="s">
        <v>128</v>
      </c>
      <c r="BM159" s="221" t="s">
        <v>228</v>
      </c>
    </row>
    <row r="160" s="2" customFormat="1" ht="24.15" customHeight="1">
      <c r="A160" s="35"/>
      <c r="B160" s="36"/>
      <c r="C160" s="223" t="s">
        <v>229</v>
      </c>
      <c r="D160" s="223" t="s">
        <v>213</v>
      </c>
      <c r="E160" s="224" t="s">
        <v>230</v>
      </c>
      <c r="F160" s="225" t="s">
        <v>231</v>
      </c>
      <c r="G160" s="226" t="s">
        <v>207</v>
      </c>
      <c r="H160" s="227">
        <v>19</v>
      </c>
      <c r="I160" s="228"/>
      <c r="J160" s="229">
        <f>ROUND(I160*H160,2)</f>
        <v>0</v>
      </c>
      <c r="K160" s="230"/>
      <c r="L160" s="231"/>
      <c r="M160" s="232" t="s">
        <v>1</v>
      </c>
      <c r="N160" s="233" t="s">
        <v>40</v>
      </c>
      <c r="O160" s="88"/>
      <c r="P160" s="219">
        <f>O160*H160</f>
        <v>0</v>
      </c>
      <c r="Q160" s="219">
        <v>0.0035999999999999999</v>
      </c>
      <c r="R160" s="219">
        <f>Q160*H160</f>
        <v>0.068400000000000002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154</v>
      </c>
      <c r="AT160" s="221" t="s">
        <v>213</v>
      </c>
      <c r="AU160" s="221" t="s">
        <v>82</v>
      </c>
      <c r="AY160" s="14" t="s">
        <v>122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80</v>
      </c>
      <c r="BK160" s="222">
        <f>ROUND(I160*H160,2)</f>
        <v>0</v>
      </c>
      <c r="BL160" s="14" t="s">
        <v>128</v>
      </c>
      <c r="BM160" s="221" t="s">
        <v>232</v>
      </c>
    </row>
    <row r="161" s="2" customFormat="1" ht="24.15" customHeight="1">
      <c r="A161" s="35"/>
      <c r="B161" s="36"/>
      <c r="C161" s="223" t="s">
        <v>233</v>
      </c>
      <c r="D161" s="223" t="s">
        <v>213</v>
      </c>
      <c r="E161" s="224" t="s">
        <v>234</v>
      </c>
      <c r="F161" s="225" t="s">
        <v>235</v>
      </c>
      <c r="G161" s="226" t="s">
        <v>207</v>
      </c>
      <c r="H161" s="227">
        <v>4</v>
      </c>
      <c r="I161" s="228"/>
      <c r="J161" s="229">
        <f>ROUND(I161*H161,2)</f>
        <v>0</v>
      </c>
      <c r="K161" s="230"/>
      <c r="L161" s="231"/>
      <c r="M161" s="232" t="s">
        <v>1</v>
      </c>
      <c r="N161" s="233" t="s">
        <v>40</v>
      </c>
      <c r="O161" s="88"/>
      <c r="P161" s="219">
        <f>O161*H161</f>
        <v>0</v>
      </c>
      <c r="Q161" s="219">
        <v>0.0043</v>
      </c>
      <c r="R161" s="219">
        <f>Q161*H161</f>
        <v>0.0172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154</v>
      </c>
      <c r="AT161" s="221" t="s">
        <v>213</v>
      </c>
      <c r="AU161" s="221" t="s">
        <v>82</v>
      </c>
      <c r="AY161" s="14" t="s">
        <v>122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80</v>
      </c>
      <c r="BK161" s="222">
        <f>ROUND(I161*H161,2)</f>
        <v>0</v>
      </c>
      <c r="BL161" s="14" t="s">
        <v>128</v>
      </c>
      <c r="BM161" s="221" t="s">
        <v>236</v>
      </c>
    </row>
    <row r="162" s="2" customFormat="1" ht="16.5" customHeight="1">
      <c r="A162" s="35"/>
      <c r="B162" s="36"/>
      <c r="C162" s="223" t="s">
        <v>237</v>
      </c>
      <c r="D162" s="223" t="s">
        <v>213</v>
      </c>
      <c r="E162" s="224" t="s">
        <v>238</v>
      </c>
      <c r="F162" s="225" t="s">
        <v>239</v>
      </c>
      <c r="G162" s="226" t="s">
        <v>207</v>
      </c>
      <c r="H162" s="227">
        <v>14</v>
      </c>
      <c r="I162" s="228"/>
      <c r="J162" s="229">
        <f>ROUND(I162*H162,2)</f>
        <v>0</v>
      </c>
      <c r="K162" s="230"/>
      <c r="L162" s="231"/>
      <c r="M162" s="232" t="s">
        <v>1</v>
      </c>
      <c r="N162" s="233" t="s">
        <v>40</v>
      </c>
      <c r="O162" s="88"/>
      <c r="P162" s="219">
        <f>O162*H162</f>
        <v>0</v>
      </c>
      <c r="Q162" s="219">
        <v>0.0022899999999999999</v>
      </c>
      <c r="R162" s="219">
        <f>Q162*H162</f>
        <v>0.032059999999999998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154</v>
      </c>
      <c r="AT162" s="221" t="s">
        <v>213</v>
      </c>
      <c r="AU162" s="221" t="s">
        <v>82</v>
      </c>
      <c r="AY162" s="14" t="s">
        <v>122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80</v>
      </c>
      <c r="BK162" s="222">
        <f>ROUND(I162*H162,2)</f>
        <v>0</v>
      </c>
      <c r="BL162" s="14" t="s">
        <v>128</v>
      </c>
      <c r="BM162" s="221" t="s">
        <v>240</v>
      </c>
    </row>
    <row r="163" s="12" customFormat="1" ht="22.8" customHeight="1">
      <c r="A163" s="12"/>
      <c r="B163" s="193"/>
      <c r="C163" s="194"/>
      <c r="D163" s="195" t="s">
        <v>74</v>
      </c>
      <c r="E163" s="207" t="s">
        <v>141</v>
      </c>
      <c r="F163" s="207" t="s">
        <v>241</v>
      </c>
      <c r="G163" s="194"/>
      <c r="H163" s="194"/>
      <c r="I163" s="197"/>
      <c r="J163" s="208">
        <f>BK163</f>
        <v>0</v>
      </c>
      <c r="K163" s="194"/>
      <c r="L163" s="199"/>
      <c r="M163" s="200"/>
      <c r="N163" s="201"/>
      <c r="O163" s="201"/>
      <c r="P163" s="202">
        <f>SUM(P164:P166)</f>
        <v>0</v>
      </c>
      <c r="Q163" s="201"/>
      <c r="R163" s="202">
        <f>SUM(R164:R166)</f>
        <v>0.80389200000000005</v>
      </c>
      <c r="S163" s="201"/>
      <c r="T163" s="203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4" t="s">
        <v>80</v>
      </c>
      <c r="AT163" s="205" t="s">
        <v>74</v>
      </c>
      <c r="AU163" s="205" t="s">
        <v>80</v>
      </c>
      <c r="AY163" s="204" t="s">
        <v>122</v>
      </c>
      <c r="BK163" s="206">
        <f>SUM(BK164:BK166)</f>
        <v>0</v>
      </c>
    </row>
    <row r="164" s="2" customFormat="1" ht="37.8" customHeight="1">
      <c r="A164" s="35"/>
      <c r="B164" s="36"/>
      <c r="C164" s="209" t="s">
        <v>242</v>
      </c>
      <c r="D164" s="209" t="s">
        <v>124</v>
      </c>
      <c r="E164" s="210" t="s">
        <v>243</v>
      </c>
      <c r="F164" s="211" t="s">
        <v>244</v>
      </c>
      <c r="G164" s="212" t="s">
        <v>127</v>
      </c>
      <c r="H164" s="213">
        <v>25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40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128</v>
      </c>
      <c r="AT164" s="221" t="s">
        <v>124</v>
      </c>
      <c r="AU164" s="221" t="s">
        <v>82</v>
      </c>
      <c r="AY164" s="14" t="s">
        <v>122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80</v>
      </c>
      <c r="BK164" s="222">
        <f>ROUND(I164*H164,2)</f>
        <v>0</v>
      </c>
      <c r="BL164" s="14" t="s">
        <v>128</v>
      </c>
      <c r="BM164" s="221" t="s">
        <v>245</v>
      </c>
    </row>
    <row r="165" s="2" customFormat="1" ht="44.25" customHeight="1">
      <c r="A165" s="35"/>
      <c r="B165" s="36"/>
      <c r="C165" s="209" t="s">
        <v>246</v>
      </c>
      <c r="D165" s="209" t="s">
        <v>124</v>
      </c>
      <c r="E165" s="210" t="s">
        <v>247</v>
      </c>
      <c r="F165" s="211" t="s">
        <v>248</v>
      </c>
      <c r="G165" s="212" t="s">
        <v>127</v>
      </c>
      <c r="H165" s="213">
        <v>25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40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128</v>
      </c>
      <c r="AT165" s="221" t="s">
        <v>124</v>
      </c>
      <c r="AU165" s="221" t="s">
        <v>82</v>
      </c>
      <c r="AY165" s="14" t="s">
        <v>122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80</v>
      </c>
      <c r="BK165" s="222">
        <f>ROUND(I165*H165,2)</f>
        <v>0</v>
      </c>
      <c r="BL165" s="14" t="s">
        <v>128</v>
      </c>
      <c r="BM165" s="221" t="s">
        <v>249</v>
      </c>
    </row>
    <row r="166" s="2" customFormat="1" ht="44.25" customHeight="1">
      <c r="A166" s="35"/>
      <c r="B166" s="36"/>
      <c r="C166" s="209" t="s">
        <v>250</v>
      </c>
      <c r="D166" s="209" t="s">
        <v>124</v>
      </c>
      <c r="E166" s="210" t="s">
        <v>251</v>
      </c>
      <c r="F166" s="211" t="s">
        <v>252</v>
      </c>
      <c r="G166" s="212" t="s">
        <v>127</v>
      </c>
      <c r="H166" s="213">
        <v>6.2000000000000002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40</v>
      </c>
      <c r="O166" s="88"/>
      <c r="P166" s="219">
        <f>O166*H166</f>
        <v>0</v>
      </c>
      <c r="Q166" s="219">
        <v>0.12966</v>
      </c>
      <c r="R166" s="219">
        <f>Q166*H166</f>
        <v>0.80389200000000005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128</v>
      </c>
      <c r="AT166" s="221" t="s">
        <v>124</v>
      </c>
      <c r="AU166" s="221" t="s">
        <v>82</v>
      </c>
      <c r="AY166" s="14" t="s">
        <v>122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80</v>
      </c>
      <c r="BK166" s="222">
        <f>ROUND(I166*H166,2)</f>
        <v>0</v>
      </c>
      <c r="BL166" s="14" t="s">
        <v>128</v>
      </c>
      <c r="BM166" s="221" t="s">
        <v>253</v>
      </c>
    </row>
    <row r="167" s="12" customFormat="1" ht="22.8" customHeight="1">
      <c r="A167" s="12"/>
      <c r="B167" s="193"/>
      <c r="C167" s="194"/>
      <c r="D167" s="195" t="s">
        <v>74</v>
      </c>
      <c r="E167" s="207" t="s">
        <v>145</v>
      </c>
      <c r="F167" s="207" t="s">
        <v>254</v>
      </c>
      <c r="G167" s="194"/>
      <c r="H167" s="194"/>
      <c r="I167" s="197"/>
      <c r="J167" s="208">
        <f>BK167</f>
        <v>0</v>
      </c>
      <c r="K167" s="194"/>
      <c r="L167" s="199"/>
      <c r="M167" s="200"/>
      <c r="N167" s="201"/>
      <c r="O167" s="201"/>
      <c r="P167" s="202">
        <f>SUM(P168:P180)</f>
        <v>0</v>
      </c>
      <c r="Q167" s="201"/>
      <c r="R167" s="202">
        <f>SUM(R168:R180)</f>
        <v>15.211756199999998</v>
      </c>
      <c r="S167" s="201"/>
      <c r="T167" s="203">
        <f>SUM(T168:T180)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4" t="s">
        <v>80</v>
      </c>
      <c r="AT167" s="205" t="s">
        <v>74</v>
      </c>
      <c r="AU167" s="205" t="s">
        <v>80</v>
      </c>
      <c r="AY167" s="204" t="s">
        <v>122</v>
      </c>
      <c r="BK167" s="206">
        <f>SUM(BK168:BK180)</f>
        <v>0</v>
      </c>
    </row>
    <row r="168" s="2" customFormat="1" ht="37.8" customHeight="1">
      <c r="A168" s="35"/>
      <c r="B168" s="36"/>
      <c r="C168" s="209" t="s">
        <v>255</v>
      </c>
      <c r="D168" s="209" t="s">
        <v>124</v>
      </c>
      <c r="E168" s="210" t="s">
        <v>256</v>
      </c>
      <c r="F168" s="211" t="s">
        <v>257</v>
      </c>
      <c r="G168" s="212" t="s">
        <v>127</v>
      </c>
      <c r="H168" s="213">
        <v>62.865000000000002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40</v>
      </c>
      <c r="O168" s="88"/>
      <c r="P168" s="219">
        <f>O168*H168</f>
        <v>0</v>
      </c>
      <c r="Q168" s="219">
        <v>0.0014</v>
      </c>
      <c r="R168" s="219">
        <f>Q168*H168</f>
        <v>0.088011000000000006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128</v>
      </c>
      <c r="AT168" s="221" t="s">
        <v>124</v>
      </c>
      <c r="AU168" s="221" t="s">
        <v>82</v>
      </c>
      <c r="AY168" s="14" t="s">
        <v>122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80</v>
      </c>
      <c r="BK168" s="222">
        <f>ROUND(I168*H168,2)</f>
        <v>0</v>
      </c>
      <c r="BL168" s="14" t="s">
        <v>128</v>
      </c>
      <c r="BM168" s="221" t="s">
        <v>258</v>
      </c>
    </row>
    <row r="169" s="2" customFormat="1" ht="24.15" customHeight="1">
      <c r="A169" s="35"/>
      <c r="B169" s="36"/>
      <c r="C169" s="209" t="s">
        <v>259</v>
      </c>
      <c r="D169" s="209" t="s">
        <v>124</v>
      </c>
      <c r="E169" s="210" t="s">
        <v>260</v>
      </c>
      <c r="F169" s="211" t="s">
        <v>261</v>
      </c>
      <c r="G169" s="212" t="s">
        <v>127</v>
      </c>
      <c r="H169" s="213">
        <v>9.1579999999999995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40</v>
      </c>
      <c r="O169" s="88"/>
      <c r="P169" s="219">
        <f>O169*H169</f>
        <v>0</v>
      </c>
      <c r="Q169" s="219">
        <v>0.00025999999999999998</v>
      </c>
      <c r="R169" s="219">
        <f>Q169*H169</f>
        <v>0.0023810799999999998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128</v>
      </c>
      <c r="AT169" s="221" t="s">
        <v>124</v>
      </c>
      <c r="AU169" s="221" t="s">
        <v>82</v>
      </c>
      <c r="AY169" s="14" t="s">
        <v>122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80</v>
      </c>
      <c r="BK169" s="222">
        <f>ROUND(I169*H169,2)</f>
        <v>0</v>
      </c>
      <c r="BL169" s="14" t="s">
        <v>128</v>
      </c>
      <c r="BM169" s="221" t="s">
        <v>262</v>
      </c>
    </row>
    <row r="170" s="2" customFormat="1" ht="37.8" customHeight="1">
      <c r="A170" s="35"/>
      <c r="B170" s="36"/>
      <c r="C170" s="209" t="s">
        <v>263</v>
      </c>
      <c r="D170" s="209" t="s">
        <v>124</v>
      </c>
      <c r="E170" s="210" t="s">
        <v>264</v>
      </c>
      <c r="F170" s="211" t="s">
        <v>265</v>
      </c>
      <c r="G170" s="212" t="s">
        <v>207</v>
      </c>
      <c r="H170" s="213">
        <v>1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40</v>
      </c>
      <c r="O170" s="88"/>
      <c r="P170" s="219">
        <f>O170*H170</f>
        <v>0</v>
      </c>
      <c r="Q170" s="219">
        <v>0.043799999999999999</v>
      </c>
      <c r="R170" s="219">
        <f>Q170*H170</f>
        <v>0.043799999999999999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128</v>
      </c>
      <c r="AT170" s="221" t="s">
        <v>124</v>
      </c>
      <c r="AU170" s="221" t="s">
        <v>82</v>
      </c>
      <c r="AY170" s="14" t="s">
        <v>122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80</v>
      </c>
      <c r="BK170" s="222">
        <f>ROUND(I170*H170,2)</f>
        <v>0</v>
      </c>
      <c r="BL170" s="14" t="s">
        <v>128</v>
      </c>
      <c r="BM170" s="221" t="s">
        <v>266</v>
      </c>
    </row>
    <row r="171" s="2" customFormat="1" ht="37.8" customHeight="1">
      <c r="A171" s="35"/>
      <c r="B171" s="36"/>
      <c r="C171" s="209" t="s">
        <v>267</v>
      </c>
      <c r="D171" s="209" t="s">
        <v>124</v>
      </c>
      <c r="E171" s="210" t="s">
        <v>268</v>
      </c>
      <c r="F171" s="211" t="s">
        <v>269</v>
      </c>
      <c r="G171" s="212" t="s">
        <v>207</v>
      </c>
      <c r="H171" s="213">
        <v>3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40</v>
      </c>
      <c r="O171" s="88"/>
      <c r="P171" s="219">
        <f>O171*H171</f>
        <v>0</v>
      </c>
      <c r="Q171" s="219">
        <v>0.1658</v>
      </c>
      <c r="R171" s="219">
        <f>Q171*H171</f>
        <v>0.49740000000000001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128</v>
      </c>
      <c r="AT171" s="221" t="s">
        <v>124</v>
      </c>
      <c r="AU171" s="221" t="s">
        <v>82</v>
      </c>
      <c r="AY171" s="14" t="s">
        <v>122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80</v>
      </c>
      <c r="BK171" s="222">
        <f>ROUND(I171*H171,2)</f>
        <v>0</v>
      </c>
      <c r="BL171" s="14" t="s">
        <v>128</v>
      </c>
      <c r="BM171" s="221" t="s">
        <v>270</v>
      </c>
    </row>
    <row r="172" s="2" customFormat="1" ht="37.8" customHeight="1">
      <c r="A172" s="35"/>
      <c r="B172" s="36"/>
      <c r="C172" s="209" t="s">
        <v>271</v>
      </c>
      <c r="D172" s="209" t="s">
        <v>124</v>
      </c>
      <c r="E172" s="210" t="s">
        <v>272</v>
      </c>
      <c r="F172" s="211" t="s">
        <v>273</v>
      </c>
      <c r="G172" s="212" t="s">
        <v>127</v>
      </c>
      <c r="H172" s="213">
        <v>10.4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40</v>
      </c>
      <c r="O172" s="88"/>
      <c r="P172" s="219">
        <f>O172*H172</f>
        <v>0</v>
      </c>
      <c r="Q172" s="219">
        <v>0.04224</v>
      </c>
      <c r="R172" s="219">
        <f>Q172*H172</f>
        <v>0.43929600000000002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128</v>
      </c>
      <c r="AT172" s="221" t="s">
        <v>124</v>
      </c>
      <c r="AU172" s="221" t="s">
        <v>82</v>
      </c>
      <c r="AY172" s="14" t="s">
        <v>122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80</v>
      </c>
      <c r="BK172" s="222">
        <f>ROUND(I172*H172,2)</f>
        <v>0</v>
      </c>
      <c r="BL172" s="14" t="s">
        <v>128</v>
      </c>
      <c r="BM172" s="221" t="s">
        <v>274</v>
      </c>
    </row>
    <row r="173" s="2" customFormat="1" ht="33" customHeight="1">
      <c r="A173" s="35"/>
      <c r="B173" s="36"/>
      <c r="C173" s="209" t="s">
        <v>275</v>
      </c>
      <c r="D173" s="209" t="s">
        <v>124</v>
      </c>
      <c r="E173" s="210" t="s">
        <v>276</v>
      </c>
      <c r="F173" s="211" t="s">
        <v>277</v>
      </c>
      <c r="G173" s="212" t="s">
        <v>207</v>
      </c>
      <c r="H173" s="213">
        <v>1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40</v>
      </c>
      <c r="O173" s="88"/>
      <c r="P173" s="219">
        <f>O173*H173</f>
        <v>0</v>
      </c>
      <c r="Q173" s="219">
        <v>0.0039699999999999996</v>
      </c>
      <c r="R173" s="219">
        <f>Q173*H173</f>
        <v>0.0039699999999999996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128</v>
      </c>
      <c r="AT173" s="221" t="s">
        <v>124</v>
      </c>
      <c r="AU173" s="221" t="s">
        <v>82</v>
      </c>
      <c r="AY173" s="14" t="s">
        <v>122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80</v>
      </c>
      <c r="BK173" s="222">
        <f>ROUND(I173*H173,2)</f>
        <v>0</v>
      </c>
      <c r="BL173" s="14" t="s">
        <v>128</v>
      </c>
      <c r="BM173" s="221" t="s">
        <v>278</v>
      </c>
    </row>
    <row r="174" s="2" customFormat="1" ht="33" customHeight="1">
      <c r="A174" s="35"/>
      <c r="B174" s="36"/>
      <c r="C174" s="209" t="s">
        <v>279</v>
      </c>
      <c r="D174" s="209" t="s">
        <v>124</v>
      </c>
      <c r="E174" s="210" t="s">
        <v>280</v>
      </c>
      <c r="F174" s="211" t="s">
        <v>281</v>
      </c>
      <c r="G174" s="212" t="s">
        <v>207</v>
      </c>
      <c r="H174" s="213">
        <v>3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40</v>
      </c>
      <c r="O174" s="88"/>
      <c r="P174" s="219">
        <f>O174*H174</f>
        <v>0</v>
      </c>
      <c r="Q174" s="219">
        <v>0.01316</v>
      </c>
      <c r="R174" s="219">
        <f>Q174*H174</f>
        <v>0.039480000000000001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128</v>
      </c>
      <c r="AT174" s="221" t="s">
        <v>124</v>
      </c>
      <c r="AU174" s="221" t="s">
        <v>82</v>
      </c>
      <c r="AY174" s="14" t="s">
        <v>122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80</v>
      </c>
      <c r="BK174" s="222">
        <f>ROUND(I174*H174,2)</f>
        <v>0</v>
      </c>
      <c r="BL174" s="14" t="s">
        <v>128</v>
      </c>
      <c r="BM174" s="221" t="s">
        <v>282</v>
      </c>
    </row>
    <row r="175" s="2" customFormat="1" ht="33" customHeight="1">
      <c r="A175" s="35"/>
      <c r="B175" s="36"/>
      <c r="C175" s="209" t="s">
        <v>283</v>
      </c>
      <c r="D175" s="209" t="s">
        <v>124</v>
      </c>
      <c r="E175" s="210" t="s">
        <v>284</v>
      </c>
      <c r="F175" s="211" t="s">
        <v>285</v>
      </c>
      <c r="G175" s="212" t="s">
        <v>139</v>
      </c>
      <c r="H175" s="213">
        <v>5.3410000000000002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40</v>
      </c>
      <c r="O175" s="88"/>
      <c r="P175" s="219">
        <f>O175*H175</f>
        <v>0</v>
      </c>
      <c r="Q175" s="219">
        <v>2.5018699999999998</v>
      </c>
      <c r="R175" s="219">
        <f>Q175*H175</f>
        <v>13.36248767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128</v>
      </c>
      <c r="AT175" s="221" t="s">
        <v>124</v>
      </c>
      <c r="AU175" s="221" t="s">
        <v>82</v>
      </c>
      <c r="AY175" s="14" t="s">
        <v>122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80</v>
      </c>
      <c r="BK175" s="222">
        <f>ROUND(I175*H175,2)</f>
        <v>0</v>
      </c>
      <c r="BL175" s="14" t="s">
        <v>128</v>
      </c>
      <c r="BM175" s="221" t="s">
        <v>286</v>
      </c>
    </row>
    <row r="176" s="2" customFormat="1" ht="37.8" customHeight="1">
      <c r="A176" s="35"/>
      <c r="B176" s="36"/>
      <c r="C176" s="209" t="s">
        <v>287</v>
      </c>
      <c r="D176" s="209" t="s">
        <v>124</v>
      </c>
      <c r="E176" s="210" t="s">
        <v>288</v>
      </c>
      <c r="F176" s="211" t="s">
        <v>289</v>
      </c>
      <c r="G176" s="212" t="s">
        <v>139</v>
      </c>
      <c r="H176" s="213">
        <v>0.27500000000000002</v>
      </c>
      <c r="I176" s="214"/>
      <c r="J176" s="215">
        <f>ROUND(I176*H176,2)</f>
        <v>0</v>
      </c>
      <c r="K176" s="216"/>
      <c r="L176" s="41"/>
      <c r="M176" s="217" t="s">
        <v>1</v>
      </c>
      <c r="N176" s="218" t="s">
        <v>40</v>
      </c>
      <c r="O176" s="88"/>
      <c r="P176" s="219">
        <f>O176*H176</f>
        <v>0</v>
      </c>
      <c r="Q176" s="219">
        <v>2.5018699999999998</v>
      </c>
      <c r="R176" s="219">
        <f>Q176*H176</f>
        <v>0.68801425000000005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128</v>
      </c>
      <c r="AT176" s="221" t="s">
        <v>124</v>
      </c>
      <c r="AU176" s="221" t="s">
        <v>82</v>
      </c>
      <c r="AY176" s="14" t="s">
        <v>122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80</v>
      </c>
      <c r="BK176" s="222">
        <f>ROUND(I176*H176,2)</f>
        <v>0</v>
      </c>
      <c r="BL176" s="14" t="s">
        <v>128</v>
      </c>
      <c r="BM176" s="221" t="s">
        <v>290</v>
      </c>
    </row>
    <row r="177" s="2" customFormat="1" ht="16.5" customHeight="1">
      <c r="A177" s="35"/>
      <c r="B177" s="36"/>
      <c r="C177" s="209" t="s">
        <v>291</v>
      </c>
      <c r="D177" s="209" t="s">
        <v>124</v>
      </c>
      <c r="E177" s="210" t="s">
        <v>292</v>
      </c>
      <c r="F177" s="211" t="s">
        <v>293</v>
      </c>
      <c r="G177" s="212" t="s">
        <v>127</v>
      </c>
      <c r="H177" s="213">
        <v>1.21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40</v>
      </c>
      <c r="O177" s="88"/>
      <c r="P177" s="219">
        <f>O177*H177</f>
        <v>0</v>
      </c>
      <c r="Q177" s="219">
        <v>0.017729999999999999</v>
      </c>
      <c r="R177" s="219">
        <f>Q177*H177</f>
        <v>0.021453299999999998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128</v>
      </c>
      <c r="AT177" s="221" t="s">
        <v>124</v>
      </c>
      <c r="AU177" s="221" t="s">
        <v>82</v>
      </c>
      <c r="AY177" s="14" t="s">
        <v>122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80</v>
      </c>
      <c r="BK177" s="222">
        <f>ROUND(I177*H177,2)</f>
        <v>0</v>
      </c>
      <c r="BL177" s="14" t="s">
        <v>128</v>
      </c>
      <c r="BM177" s="221" t="s">
        <v>294</v>
      </c>
    </row>
    <row r="178" s="2" customFormat="1" ht="21.75" customHeight="1">
      <c r="A178" s="35"/>
      <c r="B178" s="36"/>
      <c r="C178" s="209" t="s">
        <v>295</v>
      </c>
      <c r="D178" s="209" t="s">
        <v>124</v>
      </c>
      <c r="E178" s="210" t="s">
        <v>296</v>
      </c>
      <c r="F178" s="211" t="s">
        <v>297</v>
      </c>
      <c r="G178" s="212" t="s">
        <v>127</v>
      </c>
      <c r="H178" s="213">
        <v>1.21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40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128</v>
      </c>
      <c r="AT178" s="221" t="s">
        <v>124</v>
      </c>
      <c r="AU178" s="221" t="s">
        <v>82</v>
      </c>
      <c r="AY178" s="14" t="s">
        <v>122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80</v>
      </c>
      <c r="BK178" s="222">
        <f>ROUND(I178*H178,2)</f>
        <v>0</v>
      </c>
      <c r="BL178" s="14" t="s">
        <v>128</v>
      </c>
      <c r="BM178" s="221" t="s">
        <v>298</v>
      </c>
    </row>
    <row r="179" s="2" customFormat="1" ht="21.75" customHeight="1">
      <c r="A179" s="35"/>
      <c r="B179" s="36"/>
      <c r="C179" s="209" t="s">
        <v>299</v>
      </c>
      <c r="D179" s="209" t="s">
        <v>124</v>
      </c>
      <c r="E179" s="210" t="s">
        <v>300</v>
      </c>
      <c r="F179" s="211" t="s">
        <v>301</v>
      </c>
      <c r="G179" s="212" t="s">
        <v>152</v>
      </c>
      <c r="H179" s="213">
        <v>0.02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40</v>
      </c>
      <c r="O179" s="88"/>
      <c r="P179" s="219">
        <f>O179*H179</f>
        <v>0</v>
      </c>
      <c r="Q179" s="219">
        <v>1.06277</v>
      </c>
      <c r="R179" s="219">
        <f>Q179*H179</f>
        <v>0.021255400000000001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128</v>
      </c>
      <c r="AT179" s="221" t="s">
        <v>124</v>
      </c>
      <c r="AU179" s="221" t="s">
        <v>82</v>
      </c>
      <c r="AY179" s="14" t="s">
        <v>122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80</v>
      </c>
      <c r="BK179" s="222">
        <f>ROUND(I179*H179,2)</f>
        <v>0</v>
      </c>
      <c r="BL179" s="14" t="s">
        <v>128</v>
      </c>
      <c r="BM179" s="221" t="s">
        <v>302</v>
      </c>
    </row>
    <row r="180" s="2" customFormat="1" ht="33" customHeight="1">
      <c r="A180" s="35"/>
      <c r="B180" s="36"/>
      <c r="C180" s="209" t="s">
        <v>303</v>
      </c>
      <c r="D180" s="209" t="s">
        <v>124</v>
      </c>
      <c r="E180" s="210" t="s">
        <v>304</v>
      </c>
      <c r="F180" s="211" t="s">
        <v>305</v>
      </c>
      <c r="G180" s="212" t="s">
        <v>202</v>
      </c>
      <c r="H180" s="213">
        <v>4.9500000000000002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40</v>
      </c>
      <c r="O180" s="88"/>
      <c r="P180" s="219">
        <f>O180*H180</f>
        <v>0</v>
      </c>
      <c r="Q180" s="219">
        <v>0.00084999999999999995</v>
      </c>
      <c r="R180" s="219">
        <f>Q180*H180</f>
        <v>0.0042075000000000003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128</v>
      </c>
      <c r="AT180" s="221" t="s">
        <v>124</v>
      </c>
      <c r="AU180" s="221" t="s">
        <v>82</v>
      </c>
      <c r="AY180" s="14" t="s">
        <v>122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80</v>
      </c>
      <c r="BK180" s="222">
        <f>ROUND(I180*H180,2)</f>
        <v>0</v>
      </c>
      <c r="BL180" s="14" t="s">
        <v>128</v>
      </c>
      <c r="BM180" s="221" t="s">
        <v>306</v>
      </c>
    </row>
    <row r="181" s="12" customFormat="1" ht="22.8" customHeight="1">
      <c r="A181" s="12"/>
      <c r="B181" s="193"/>
      <c r="C181" s="194"/>
      <c r="D181" s="195" t="s">
        <v>74</v>
      </c>
      <c r="E181" s="207" t="s">
        <v>154</v>
      </c>
      <c r="F181" s="207" t="s">
        <v>307</v>
      </c>
      <c r="G181" s="194"/>
      <c r="H181" s="194"/>
      <c r="I181" s="197"/>
      <c r="J181" s="208">
        <f>BK181</f>
        <v>0</v>
      </c>
      <c r="K181" s="194"/>
      <c r="L181" s="199"/>
      <c r="M181" s="200"/>
      <c r="N181" s="201"/>
      <c r="O181" s="201"/>
      <c r="P181" s="202">
        <f>SUM(P182:P183)</f>
        <v>0</v>
      </c>
      <c r="Q181" s="201"/>
      <c r="R181" s="202">
        <f>SUM(R182:R183)</f>
        <v>0</v>
      </c>
      <c r="S181" s="201"/>
      <c r="T181" s="203">
        <f>SUM(T182:T183)</f>
        <v>0.56087999999999993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4" t="s">
        <v>80</v>
      </c>
      <c r="AT181" s="205" t="s">
        <v>74</v>
      </c>
      <c r="AU181" s="205" t="s">
        <v>80</v>
      </c>
      <c r="AY181" s="204" t="s">
        <v>122</v>
      </c>
      <c r="BK181" s="206">
        <f>SUM(BK182:BK183)</f>
        <v>0</v>
      </c>
    </row>
    <row r="182" s="2" customFormat="1" ht="33" customHeight="1">
      <c r="A182" s="35"/>
      <c r="B182" s="36"/>
      <c r="C182" s="209" t="s">
        <v>308</v>
      </c>
      <c r="D182" s="209" t="s">
        <v>124</v>
      </c>
      <c r="E182" s="210" t="s">
        <v>309</v>
      </c>
      <c r="F182" s="211" t="s">
        <v>310</v>
      </c>
      <c r="G182" s="212" t="s">
        <v>139</v>
      </c>
      <c r="H182" s="213">
        <v>0.063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40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1.76</v>
      </c>
      <c r="T182" s="220">
        <f>S182*H182</f>
        <v>0.11088000000000001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128</v>
      </c>
      <c r="AT182" s="221" t="s">
        <v>124</v>
      </c>
      <c r="AU182" s="221" t="s">
        <v>82</v>
      </c>
      <c r="AY182" s="14" t="s">
        <v>122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80</v>
      </c>
      <c r="BK182" s="222">
        <f>ROUND(I182*H182,2)</f>
        <v>0</v>
      </c>
      <c r="BL182" s="14" t="s">
        <v>128</v>
      </c>
      <c r="BM182" s="221" t="s">
        <v>311</v>
      </c>
    </row>
    <row r="183" s="2" customFormat="1" ht="24.15" customHeight="1">
      <c r="A183" s="35"/>
      <c r="B183" s="36"/>
      <c r="C183" s="209" t="s">
        <v>312</v>
      </c>
      <c r="D183" s="209" t="s">
        <v>124</v>
      </c>
      <c r="E183" s="210" t="s">
        <v>313</v>
      </c>
      <c r="F183" s="211" t="s">
        <v>314</v>
      </c>
      <c r="G183" s="212" t="s">
        <v>207</v>
      </c>
      <c r="H183" s="213">
        <v>3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40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0.14999999999999999</v>
      </c>
      <c r="T183" s="220">
        <f>S183*H183</f>
        <v>0.44999999999999996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128</v>
      </c>
      <c r="AT183" s="221" t="s">
        <v>124</v>
      </c>
      <c r="AU183" s="221" t="s">
        <v>82</v>
      </c>
      <c r="AY183" s="14" t="s">
        <v>122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80</v>
      </c>
      <c r="BK183" s="222">
        <f>ROUND(I183*H183,2)</f>
        <v>0</v>
      </c>
      <c r="BL183" s="14" t="s">
        <v>128</v>
      </c>
      <c r="BM183" s="221" t="s">
        <v>315</v>
      </c>
    </row>
    <row r="184" s="12" customFormat="1" ht="22.8" customHeight="1">
      <c r="A184" s="12"/>
      <c r="B184" s="193"/>
      <c r="C184" s="194"/>
      <c r="D184" s="195" t="s">
        <v>74</v>
      </c>
      <c r="E184" s="207" t="s">
        <v>159</v>
      </c>
      <c r="F184" s="207" t="s">
        <v>316</v>
      </c>
      <c r="G184" s="194"/>
      <c r="H184" s="194"/>
      <c r="I184" s="197"/>
      <c r="J184" s="208">
        <f>BK184</f>
        <v>0</v>
      </c>
      <c r="K184" s="194"/>
      <c r="L184" s="199"/>
      <c r="M184" s="200"/>
      <c r="N184" s="201"/>
      <c r="O184" s="201"/>
      <c r="P184" s="202">
        <f>SUM(P185:P193)</f>
        <v>0</v>
      </c>
      <c r="Q184" s="201"/>
      <c r="R184" s="202">
        <f>SUM(R185:R193)</f>
        <v>0.029236580000000002</v>
      </c>
      <c r="S184" s="201"/>
      <c r="T184" s="203">
        <f>SUM(T185:T193)</f>
        <v>0.38912800000000003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4" t="s">
        <v>80</v>
      </c>
      <c r="AT184" s="205" t="s">
        <v>74</v>
      </c>
      <c r="AU184" s="205" t="s">
        <v>80</v>
      </c>
      <c r="AY184" s="204" t="s">
        <v>122</v>
      </c>
      <c r="BK184" s="206">
        <f>SUM(BK185:BK193)</f>
        <v>0</v>
      </c>
    </row>
    <row r="185" s="2" customFormat="1" ht="24.15" customHeight="1">
      <c r="A185" s="35"/>
      <c r="B185" s="36"/>
      <c r="C185" s="209" t="s">
        <v>317</v>
      </c>
      <c r="D185" s="209" t="s">
        <v>124</v>
      </c>
      <c r="E185" s="210" t="s">
        <v>318</v>
      </c>
      <c r="F185" s="211" t="s">
        <v>319</v>
      </c>
      <c r="G185" s="212" t="s">
        <v>127</v>
      </c>
      <c r="H185" s="213">
        <v>41.014000000000003</v>
      </c>
      <c r="I185" s="214"/>
      <c r="J185" s="215">
        <f>ROUND(I185*H185,2)</f>
        <v>0</v>
      </c>
      <c r="K185" s="216"/>
      <c r="L185" s="41"/>
      <c r="M185" s="217" t="s">
        <v>1</v>
      </c>
      <c r="N185" s="218" t="s">
        <v>40</v>
      </c>
      <c r="O185" s="88"/>
      <c r="P185" s="219">
        <f>O185*H185</f>
        <v>0</v>
      </c>
      <c r="Q185" s="219">
        <v>0.00046999999999999999</v>
      </c>
      <c r="R185" s="219">
        <f>Q185*H185</f>
        <v>0.019276580000000001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128</v>
      </c>
      <c r="AT185" s="221" t="s">
        <v>124</v>
      </c>
      <c r="AU185" s="221" t="s">
        <v>82</v>
      </c>
      <c r="AY185" s="14" t="s">
        <v>122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80</v>
      </c>
      <c r="BK185" s="222">
        <f>ROUND(I185*H185,2)</f>
        <v>0</v>
      </c>
      <c r="BL185" s="14" t="s">
        <v>128</v>
      </c>
      <c r="BM185" s="221" t="s">
        <v>320</v>
      </c>
    </row>
    <row r="186" s="2" customFormat="1" ht="24.15" customHeight="1">
      <c r="A186" s="35"/>
      <c r="B186" s="36"/>
      <c r="C186" s="209" t="s">
        <v>321</v>
      </c>
      <c r="D186" s="209" t="s">
        <v>124</v>
      </c>
      <c r="E186" s="210" t="s">
        <v>322</v>
      </c>
      <c r="F186" s="211" t="s">
        <v>323</v>
      </c>
      <c r="G186" s="212" t="s">
        <v>202</v>
      </c>
      <c r="H186" s="213">
        <v>32</v>
      </c>
      <c r="I186" s="214"/>
      <c r="J186" s="215">
        <f>ROUND(I186*H186,2)</f>
        <v>0</v>
      </c>
      <c r="K186" s="216"/>
      <c r="L186" s="41"/>
      <c r="M186" s="217" t="s">
        <v>1</v>
      </c>
      <c r="N186" s="218" t="s">
        <v>40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128</v>
      </c>
      <c r="AT186" s="221" t="s">
        <v>124</v>
      </c>
      <c r="AU186" s="221" t="s">
        <v>82</v>
      </c>
      <c r="AY186" s="14" t="s">
        <v>122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80</v>
      </c>
      <c r="BK186" s="222">
        <f>ROUND(I186*H186,2)</f>
        <v>0</v>
      </c>
      <c r="BL186" s="14" t="s">
        <v>128</v>
      </c>
      <c r="BM186" s="221" t="s">
        <v>324</v>
      </c>
    </row>
    <row r="187" s="2" customFormat="1" ht="49.05" customHeight="1">
      <c r="A187" s="35"/>
      <c r="B187" s="36"/>
      <c r="C187" s="209" t="s">
        <v>325</v>
      </c>
      <c r="D187" s="209" t="s">
        <v>124</v>
      </c>
      <c r="E187" s="210" t="s">
        <v>326</v>
      </c>
      <c r="F187" s="211" t="s">
        <v>327</v>
      </c>
      <c r="G187" s="212" t="s">
        <v>207</v>
      </c>
      <c r="H187" s="213">
        <v>9</v>
      </c>
      <c r="I187" s="214"/>
      <c r="J187" s="215">
        <f>ROUND(I187*H187,2)</f>
        <v>0</v>
      </c>
      <c r="K187" s="216"/>
      <c r="L187" s="41"/>
      <c r="M187" s="217" t="s">
        <v>1</v>
      </c>
      <c r="N187" s="218" t="s">
        <v>40</v>
      </c>
      <c r="O187" s="88"/>
      <c r="P187" s="219">
        <f>O187*H187</f>
        <v>0</v>
      </c>
      <c r="Q187" s="219">
        <v>0.00068000000000000005</v>
      </c>
      <c r="R187" s="219">
        <f>Q187*H187</f>
        <v>0.0061200000000000004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128</v>
      </c>
      <c r="AT187" s="221" t="s">
        <v>124</v>
      </c>
      <c r="AU187" s="221" t="s">
        <v>82</v>
      </c>
      <c r="AY187" s="14" t="s">
        <v>122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80</v>
      </c>
      <c r="BK187" s="222">
        <f>ROUND(I187*H187,2)</f>
        <v>0</v>
      </c>
      <c r="BL187" s="14" t="s">
        <v>128</v>
      </c>
      <c r="BM187" s="221" t="s">
        <v>328</v>
      </c>
    </row>
    <row r="188" s="2" customFormat="1" ht="37.8" customHeight="1">
      <c r="A188" s="35"/>
      <c r="B188" s="36"/>
      <c r="C188" s="209" t="s">
        <v>329</v>
      </c>
      <c r="D188" s="209" t="s">
        <v>124</v>
      </c>
      <c r="E188" s="210" t="s">
        <v>330</v>
      </c>
      <c r="F188" s="211" t="s">
        <v>331</v>
      </c>
      <c r="G188" s="212" t="s">
        <v>207</v>
      </c>
      <c r="H188" s="213">
        <v>384</v>
      </c>
      <c r="I188" s="214"/>
      <c r="J188" s="215">
        <f>ROUND(I188*H188,2)</f>
        <v>0</v>
      </c>
      <c r="K188" s="216"/>
      <c r="L188" s="41"/>
      <c r="M188" s="217" t="s">
        <v>1</v>
      </c>
      <c r="N188" s="218" t="s">
        <v>40</v>
      </c>
      <c r="O188" s="88"/>
      <c r="P188" s="219">
        <f>O188*H188</f>
        <v>0</v>
      </c>
      <c r="Q188" s="219">
        <v>1.0000000000000001E-05</v>
      </c>
      <c r="R188" s="219">
        <f>Q188*H188</f>
        <v>0.0038400000000000005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128</v>
      </c>
      <c r="AT188" s="221" t="s">
        <v>124</v>
      </c>
      <c r="AU188" s="221" t="s">
        <v>82</v>
      </c>
      <c r="AY188" s="14" t="s">
        <v>122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80</v>
      </c>
      <c r="BK188" s="222">
        <f>ROUND(I188*H188,2)</f>
        <v>0</v>
      </c>
      <c r="BL188" s="14" t="s">
        <v>128</v>
      </c>
      <c r="BM188" s="221" t="s">
        <v>332</v>
      </c>
    </row>
    <row r="189" s="2" customFormat="1" ht="24.15" customHeight="1">
      <c r="A189" s="35"/>
      <c r="B189" s="36"/>
      <c r="C189" s="209" t="s">
        <v>333</v>
      </c>
      <c r="D189" s="209" t="s">
        <v>124</v>
      </c>
      <c r="E189" s="210" t="s">
        <v>334</v>
      </c>
      <c r="F189" s="211" t="s">
        <v>335</v>
      </c>
      <c r="G189" s="212" t="s">
        <v>202</v>
      </c>
      <c r="H189" s="213">
        <v>18.600000000000001</v>
      </c>
      <c r="I189" s="214"/>
      <c r="J189" s="215">
        <f>ROUND(I189*H189,2)</f>
        <v>0</v>
      </c>
      <c r="K189" s="216"/>
      <c r="L189" s="41"/>
      <c r="M189" s="217" t="s">
        <v>1</v>
      </c>
      <c r="N189" s="218" t="s">
        <v>40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0.00248</v>
      </c>
      <c r="T189" s="220">
        <f>S189*H189</f>
        <v>0.046128000000000002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128</v>
      </c>
      <c r="AT189" s="221" t="s">
        <v>124</v>
      </c>
      <c r="AU189" s="221" t="s">
        <v>82</v>
      </c>
      <c r="AY189" s="14" t="s">
        <v>122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80</v>
      </c>
      <c r="BK189" s="222">
        <f>ROUND(I189*H189,2)</f>
        <v>0</v>
      </c>
      <c r="BL189" s="14" t="s">
        <v>128</v>
      </c>
      <c r="BM189" s="221" t="s">
        <v>336</v>
      </c>
    </row>
    <row r="190" s="2" customFormat="1" ht="24.15" customHeight="1">
      <c r="A190" s="35"/>
      <c r="B190" s="36"/>
      <c r="C190" s="209" t="s">
        <v>337</v>
      </c>
      <c r="D190" s="209" t="s">
        <v>124</v>
      </c>
      <c r="E190" s="210" t="s">
        <v>338</v>
      </c>
      <c r="F190" s="211" t="s">
        <v>339</v>
      </c>
      <c r="G190" s="212" t="s">
        <v>207</v>
      </c>
      <c r="H190" s="213">
        <v>1</v>
      </c>
      <c r="I190" s="214"/>
      <c r="J190" s="215">
        <f>ROUND(I190*H190,2)</f>
        <v>0</v>
      </c>
      <c r="K190" s="216"/>
      <c r="L190" s="41"/>
      <c r="M190" s="217" t="s">
        <v>1</v>
      </c>
      <c r="N190" s="218" t="s">
        <v>40</v>
      </c>
      <c r="O190" s="88"/>
      <c r="P190" s="219">
        <f>O190*H190</f>
        <v>0</v>
      </c>
      <c r="Q190" s="219">
        <v>0</v>
      </c>
      <c r="R190" s="219">
        <f>Q190*H190</f>
        <v>0</v>
      </c>
      <c r="S190" s="219">
        <v>0.20999999999999999</v>
      </c>
      <c r="T190" s="220">
        <f>S190*H190</f>
        <v>0.20999999999999999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128</v>
      </c>
      <c r="AT190" s="221" t="s">
        <v>124</v>
      </c>
      <c r="AU190" s="221" t="s">
        <v>82</v>
      </c>
      <c r="AY190" s="14" t="s">
        <v>122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80</v>
      </c>
      <c r="BK190" s="222">
        <f>ROUND(I190*H190,2)</f>
        <v>0</v>
      </c>
      <c r="BL190" s="14" t="s">
        <v>128</v>
      </c>
      <c r="BM190" s="221" t="s">
        <v>340</v>
      </c>
    </row>
    <row r="191" s="2" customFormat="1" ht="24.15" customHeight="1">
      <c r="A191" s="35"/>
      <c r="B191" s="36"/>
      <c r="C191" s="209" t="s">
        <v>341</v>
      </c>
      <c r="D191" s="209" t="s">
        <v>124</v>
      </c>
      <c r="E191" s="210" t="s">
        <v>342</v>
      </c>
      <c r="F191" s="211" t="s">
        <v>343</v>
      </c>
      <c r="G191" s="212" t="s">
        <v>207</v>
      </c>
      <c r="H191" s="213">
        <v>8</v>
      </c>
      <c r="I191" s="214"/>
      <c r="J191" s="215">
        <f>ROUND(I191*H191,2)</f>
        <v>0</v>
      </c>
      <c r="K191" s="216"/>
      <c r="L191" s="41"/>
      <c r="M191" s="217" t="s">
        <v>1</v>
      </c>
      <c r="N191" s="218" t="s">
        <v>40</v>
      </c>
      <c r="O191" s="88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128</v>
      </c>
      <c r="AT191" s="221" t="s">
        <v>124</v>
      </c>
      <c r="AU191" s="221" t="s">
        <v>82</v>
      </c>
      <c r="AY191" s="14" t="s">
        <v>122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80</v>
      </c>
      <c r="BK191" s="222">
        <f>ROUND(I191*H191,2)</f>
        <v>0</v>
      </c>
      <c r="BL191" s="14" t="s">
        <v>128</v>
      </c>
      <c r="BM191" s="221" t="s">
        <v>344</v>
      </c>
    </row>
    <row r="192" s="2" customFormat="1" ht="44.25" customHeight="1">
      <c r="A192" s="35"/>
      <c r="B192" s="36"/>
      <c r="C192" s="209" t="s">
        <v>345</v>
      </c>
      <c r="D192" s="209" t="s">
        <v>124</v>
      </c>
      <c r="E192" s="210" t="s">
        <v>346</v>
      </c>
      <c r="F192" s="211" t="s">
        <v>347</v>
      </c>
      <c r="G192" s="212" t="s">
        <v>127</v>
      </c>
      <c r="H192" s="213">
        <v>1</v>
      </c>
      <c r="I192" s="214"/>
      <c r="J192" s="215">
        <f>ROUND(I192*H192,2)</f>
        <v>0</v>
      </c>
      <c r="K192" s="216"/>
      <c r="L192" s="41"/>
      <c r="M192" s="217" t="s">
        <v>1</v>
      </c>
      <c r="N192" s="218" t="s">
        <v>40</v>
      </c>
      <c r="O192" s="88"/>
      <c r="P192" s="219">
        <f>O192*H192</f>
        <v>0</v>
      </c>
      <c r="Q192" s="219">
        <v>0</v>
      </c>
      <c r="R192" s="219">
        <f>Q192*H192</f>
        <v>0</v>
      </c>
      <c r="S192" s="219">
        <v>0.065000000000000002</v>
      </c>
      <c r="T192" s="220">
        <f>S192*H192</f>
        <v>0.065000000000000002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128</v>
      </c>
      <c r="AT192" s="221" t="s">
        <v>124</v>
      </c>
      <c r="AU192" s="221" t="s">
        <v>82</v>
      </c>
      <c r="AY192" s="14" t="s">
        <v>122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80</v>
      </c>
      <c r="BK192" s="222">
        <f>ROUND(I192*H192,2)</f>
        <v>0</v>
      </c>
      <c r="BL192" s="14" t="s">
        <v>128</v>
      </c>
      <c r="BM192" s="221" t="s">
        <v>348</v>
      </c>
    </row>
    <row r="193" s="2" customFormat="1" ht="44.25" customHeight="1">
      <c r="A193" s="35"/>
      <c r="B193" s="36"/>
      <c r="C193" s="209" t="s">
        <v>349</v>
      </c>
      <c r="D193" s="209" t="s">
        <v>124</v>
      </c>
      <c r="E193" s="210" t="s">
        <v>350</v>
      </c>
      <c r="F193" s="211" t="s">
        <v>351</v>
      </c>
      <c r="G193" s="212" t="s">
        <v>127</v>
      </c>
      <c r="H193" s="213">
        <v>2</v>
      </c>
      <c r="I193" s="214"/>
      <c r="J193" s="215">
        <f>ROUND(I193*H193,2)</f>
        <v>0</v>
      </c>
      <c r="K193" s="216"/>
      <c r="L193" s="41"/>
      <c r="M193" s="217" t="s">
        <v>1</v>
      </c>
      <c r="N193" s="218" t="s">
        <v>40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0.034000000000000002</v>
      </c>
      <c r="T193" s="220">
        <f>S193*H193</f>
        <v>0.068000000000000005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128</v>
      </c>
      <c r="AT193" s="221" t="s">
        <v>124</v>
      </c>
      <c r="AU193" s="221" t="s">
        <v>82</v>
      </c>
      <c r="AY193" s="14" t="s">
        <v>122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80</v>
      </c>
      <c r="BK193" s="222">
        <f>ROUND(I193*H193,2)</f>
        <v>0</v>
      </c>
      <c r="BL193" s="14" t="s">
        <v>128</v>
      </c>
      <c r="BM193" s="221" t="s">
        <v>352</v>
      </c>
    </row>
    <row r="194" s="12" customFormat="1" ht="22.8" customHeight="1">
      <c r="A194" s="12"/>
      <c r="B194" s="193"/>
      <c r="C194" s="194"/>
      <c r="D194" s="195" t="s">
        <v>74</v>
      </c>
      <c r="E194" s="207" t="s">
        <v>353</v>
      </c>
      <c r="F194" s="207" t="s">
        <v>354</v>
      </c>
      <c r="G194" s="194"/>
      <c r="H194" s="194"/>
      <c r="I194" s="197"/>
      <c r="J194" s="208">
        <f>BK194</f>
        <v>0</v>
      </c>
      <c r="K194" s="194"/>
      <c r="L194" s="199"/>
      <c r="M194" s="200"/>
      <c r="N194" s="201"/>
      <c r="O194" s="201"/>
      <c r="P194" s="202">
        <f>SUM(P195:P197)</f>
        <v>0</v>
      </c>
      <c r="Q194" s="201"/>
      <c r="R194" s="202">
        <f>SUM(R195:R197)</f>
        <v>0</v>
      </c>
      <c r="S194" s="201"/>
      <c r="T194" s="203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4" t="s">
        <v>80</v>
      </c>
      <c r="AT194" s="205" t="s">
        <v>74</v>
      </c>
      <c r="AU194" s="205" t="s">
        <v>80</v>
      </c>
      <c r="AY194" s="204" t="s">
        <v>122</v>
      </c>
      <c r="BK194" s="206">
        <f>SUM(BK195:BK197)</f>
        <v>0</v>
      </c>
    </row>
    <row r="195" s="2" customFormat="1" ht="37.8" customHeight="1">
      <c r="A195" s="35"/>
      <c r="B195" s="36"/>
      <c r="C195" s="209" t="s">
        <v>355</v>
      </c>
      <c r="D195" s="209" t="s">
        <v>124</v>
      </c>
      <c r="E195" s="210" t="s">
        <v>356</v>
      </c>
      <c r="F195" s="211" t="s">
        <v>357</v>
      </c>
      <c r="G195" s="212" t="s">
        <v>152</v>
      </c>
      <c r="H195" s="213">
        <v>38.151000000000003</v>
      </c>
      <c r="I195" s="214"/>
      <c r="J195" s="215">
        <f>ROUND(I195*H195,2)</f>
        <v>0</v>
      </c>
      <c r="K195" s="216"/>
      <c r="L195" s="41"/>
      <c r="M195" s="217" t="s">
        <v>1</v>
      </c>
      <c r="N195" s="218" t="s">
        <v>40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128</v>
      </c>
      <c r="AT195" s="221" t="s">
        <v>124</v>
      </c>
      <c r="AU195" s="221" t="s">
        <v>82</v>
      </c>
      <c r="AY195" s="14" t="s">
        <v>122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80</v>
      </c>
      <c r="BK195" s="222">
        <f>ROUND(I195*H195,2)</f>
        <v>0</v>
      </c>
      <c r="BL195" s="14" t="s">
        <v>128</v>
      </c>
      <c r="BM195" s="221" t="s">
        <v>358</v>
      </c>
    </row>
    <row r="196" s="2" customFormat="1" ht="44.25" customHeight="1">
      <c r="A196" s="35"/>
      <c r="B196" s="36"/>
      <c r="C196" s="209" t="s">
        <v>359</v>
      </c>
      <c r="D196" s="209" t="s">
        <v>124</v>
      </c>
      <c r="E196" s="210" t="s">
        <v>360</v>
      </c>
      <c r="F196" s="211" t="s">
        <v>361</v>
      </c>
      <c r="G196" s="212" t="s">
        <v>152</v>
      </c>
      <c r="H196" s="213">
        <v>26.501000000000001</v>
      </c>
      <c r="I196" s="214"/>
      <c r="J196" s="215">
        <f>ROUND(I196*H196,2)</f>
        <v>0</v>
      </c>
      <c r="K196" s="216"/>
      <c r="L196" s="41"/>
      <c r="M196" s="217" t="s">
        <v>1</v>
      </c>
      <c r="N196" s="218" t="s">
        <v>40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128</v>
      </c>
      <c r="AT196" s="221" t="s">
        <v>124</v>
      </c>
      <c r="AU196" s="221" t="s">
        <v>82</v>
      </c>
      <c r="AY196" s="14" t="s">
        <v>122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80</v>
      </c>
      <c r="BK196" s="222">
        <f>ROUND(I196*H196,2)</f>
        <v>0</v>
      </c>
      <c r="BL196" s="14" t="s">
        <v>128</v>
      </c>
      <c r="BM196" s="221" t="s">
        <v>362</v>
      </c>
    </row>
    <row r="197" s="2" customFormat="1" ht="44.25" customHeight="1">
      <c r="A197" s="35"/>
      <c r="B197" s="36"/>
      <c r="C197" s="209" t="s">
        <v>363</v>
      </c>
      <c r="D197" s="209" t="s">
        <v>124</v>
      </c>
      <c r="E197" s="210" t="s">
        <v>364</v>
      </c>
      <c r="F197" s="211" t="s">
        <v>365</v>
      </c>
      <c r="G197" s="212" t="s">
        <v>152</v>
      </c>
      <c r="H197" s="213">
        <v>10.956</v>
      </c>
      <c r="I197" s="214"/>
      <c r="J197" s="215">
        <f>ROUND(I197*H197,2)</f>
        <v>0</v>
      </c>
      <c r="K197" s="216"/>
      <c r="L197" s="41"/>
      <c r="M197" s="217" t="s">
        <v>1</v>
      </c>
      <c r="N197" s="218" t="s">
        <v>40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128</v>
      </c>
      <c r="AT197" s="221" t="s">
        <v>124</v>
      </c>
      <c r="AU197" s="221" t="s">
        <v>82</v>
      </c>
      <c r="AY197" s="14" t="s">
        <v>122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80</v>
      </c>
      <c r="BK197" s="222">
        <f>ROUND(I197*H197,2)</f>
        <v>0</v>
      </c>
      <c r="BL197" s="14" t="s">
        <v>128</v>
      </c>
      <c r="BM197" s="221" t="s">
        <v>366</v>
      </c>
    </row>
    <row r="198" s="12" customFormat="1" ht="22.8" customHeight="1">
      <c r="A198" s="12"/>
      <c r="B198" s="193"/>
      <c r="C198" s="194"/>
      <c r="D198" s="195" t="s">
        <v>74</v>
      </c>
      <c r="E198" s="207" t="s">
        <v>367</v>
      </c>
      <c r="F198" s="207" t="s">
        <v>368</v>
      </c>
      <c r="G198" s="194"/>
      <c r="H198" s="194"/>
      <c r="I198" s="197"/>
      <c r="J198" s="208">
        <f>BK198</f>
        <v>0</v>
      </c>
      <c r="K198" s="194"/>
      <c r="L198" s="199"/>
      <c r="M198" s="200"/>
      <c r="N198" s="201"/>
      <c r="O198" s="201"/>
      <c r="P198" s="202">
        <f>P199</f>
        <v>0</v>
      </c>
      <c r="Q198" s="201"/>
      <c r="R198" s="202">
        <f>R199</f>
        <v>0</v>
      </c>
      <c r="S198" s="201"/>
      <c r="T198" s="20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4" t="s">
        <v>80</v>
      </c>
      <c r="AT198" s="205" t="s">
        <v>74</v>
      </c>
      <c r="AU198" s="205" t="s">
        <v>80</v>
      </c>
      <c r="AY198" s="204" t="s">
        <v>122</v>
      </c>
      <c r="BK198" s="206">
        <f>BK199</f>
        <v>0</v>
      </c>
    </row>
    <row r="199" s="2" customFormat="1" ht="44.25" customHeight="1">
      <c r="A199" s="35"/>
      <c r="B199" s="36"/>
      <c r="C199" s="209" t="s">
        <v>369</v>
      </c>
      <c r="D199" s="209" t="s">
        <v>124</v>
      </c>
      <c r="E199" s="210" t="s">
        <v>370</v>
      </c>
      <c r="F199" s="211" t="s">
        <v>371</v>
      </c>
      <c r="G199" s="212" t="s">
        <v>152</v>
      </c>
      <c r="H199" s="213">
        <v>172.53</v>
      </c>
      <c r="I199" s="214"/>
      <c r="J199" s="215">
        <f>ROUND(I199*H199,2)</f>
        <v>0</v>
      </c>
      <c r="K199" s="216"/>
      <c r="L199" s="41"/>
      <c r="M199" s="217" t="s">
        <v>1</v>
      </c>
      <c r="N199" s="218" t="s">
        <v>40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128</v>
      </c>
      <c r="AT199" s="221" t="s">
        <v>124</v>
      </c>
      <c r="AU199" s="221" t="s">
        <v>82</v>
      </c>
      <c r="AY199" s="14" t="s">
        <v>122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80</v>
      </c>
      <c r="BK199" s="222">
        <f>ROUND(I199*H199,2)</f>
        <v>0</v>
      </c>
      <c r="BL199" s="14" t="s">
        <v>128</v>
      </c>
      <c r="BM199" s="221" t="s">
        <v>372</v>
      </c>
    </row>
    <row r="200" s="12" customFormat="1" ht="25.92" customHeight="1">
      <c r="A200" s="12"/>
      <c r="B200" s="193"/>
      <c r="C200" s="194"/>
      <c r="D200" s="195" t="s">
        <v>74</v>
      </c>
      <c r="E200" s="196" t="s">
        <v>373</v>
      </c>
      <c r="F200" s="196" t="s">
        <v>374</v>
      </c>
      <c r="G200" s="194"/>
      <c r="H200" s="194"/>
      <c r="I200" s="197"/>
      <c r="J200" s="198">
        <f>BK200</f>
        <v>0</v>
      </c>
      <c r="K200" s="194"/>
      <c r="L200" s="199"/>
      <c r="M200" s="200"/>
      <c r="N200" s="201"/>
      <c r="O200" s="201"/>
      <c r="P200" s="202">
        <f>P201+P205+P210</f>
        <v>0</v>
      </c>
      <c r="Q200" s="201"/>
      <c r="R200" s="202">
        <f>R201+R205+R210</f>
        <v>1.1424537399999999</v>
      </c>
      <c r="S200" s="201"/>
      <c r="T200" s="203">
        <f>T201+T205+T210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4" t="s">
        <v>82</v>
      </c>
      <c r="AT200" s="205" t="s">
        <v>74</v>
      </c>
      <c r="AU200" s="205" t="s">
        <v>75</v>
      </c>
      <c r="AY200" s="204" t="s">
        <v>122</v>
      </c>
      <c r="BK200" s="206">
        <f>BK201+BK205+BK210</f>
        <v>0</v>
      </c>
    </row>
    <row r="201" s="12" customFormat="1" ht="22.8" customHeight="1">
      <c r="A201" s="12"/>
      <c r="B201" s="193"/>
      <c r="C201" s="194"/>
      <c r="D201" s="195" t="s">
        <v>74</v>
      </c>
      <c r="E201" s="207" t="s">
        <v>375</v>
      </c>
      <c r="F201" s="207" t="s">
        <v>376</v>
      </c>
      <c r="G201" s="194"/>
      <c r="H201" s="194"/>
      <c r="I201" s="197"/>
      <c r="J201" s="208">
        <f>BK201</f>
        <v>0</v>
      </c>
      <c r="K201" s="194"/>
      <c r="L201" s="199"/>
      <c r="M201" s="200"/>
      <c r="N201" s="201"/>
      <c r="O201" s="201"/>
      <c r="P201" s="202">
        <f>SUM(P202:P204)</f>
        <v>0</v>
      </c>
      <c r="Q201" s="201"/>
      <c r="R201" s="202">
        <f>SUM(R202:R204)</f>
        <v>0.057512239999999999</v>
      </c>
      <c r="S201" s="201"/>
      <c r="T201" s="203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4" t="s">
        <v>82</v>
      </c>
      <c r="AT201" s="205" t="s">
        <v>74</v>
      </c>
      <c r="AU201" s="205" t="s">
        <v>80</v>
      </c>
      <c r="AY201" s="204" t="s">
        <v>122</v>
      </c>
      <c r="BK201" s="206">
        <f>SUM(BK202:BK204)</f>
        <v>0</v>
      </c>
    </row>
    <row r="202" s="2" customFormat="1" ht="44.25" customHeight="1">
      <c r="A202" s="35"/>
      <c r="B202" s="36"/>
      <c r="C202" s="209" t="s">
        <v>377</v>
      </c>
      <c r="D202" s="209" t="s">
        <v>124</v>
      </c>
      <c r="E202" s="210" t="s">
        <v>378</v>
      </c>
      <c r="F202" s="211" t="s">
        <v>379</v>
      </c>
      <c r="G202" s="212" t="s">
        <v>127</v>
      </c>
      <c r="H202" s="213">
        <v>9.1579999999999995</v>
      </c>
      <c r="I202" s="214"/>
      <c r="J202" s="215">
        <f>ROUND(I202*H202,2)</f>
        <v>0</v>
      </c>
      <c r="K202" s="216"/>
      <c r="L202" s="41"/>
      <c r="M202" s="217" t="s">
        <v>1</v>
      </c>
      <c r="N202" s="218" t="s">
        <v>40</v>
      </c>
      <c r="O202" s="88"/>
      <c r="P202" s="219">
        <f>O202*H202</f>
        <v>0</v>
      </c>
      <c r="Q202" s="219">
        <v>0.0060000000000000001</v>
      </c>
      <c r="R202" s="219">
        <f>Q202*H202</f>
        <v>0.054947999999999997</v>
      </c>
      <c r="S202" s="219">
        <v>0</v>
      </c>
      <c r="T202" s="22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186</v>
      </c>
      <c r="AT202" s="221" t="s">
        <v>124</v>
      </c>
      <c r="AU202" s="221" t="s">
        <v>82</v>
      </c>
      <c r="AY202" s="14" t="s">
        <v>122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80</v>
      </c>
      <c r="BK202" s="222">
        <f>ROUND(I202*H202,2)</f>
        <v>0</v>
      </c>
      <c r="BL202" s="14" t="s">
        <v>186</v>
      </c>
      <c r="BM202" s="221" t="s">
        <v>380</v>
      </c>
    </row>
    <row r="203" s="2" customFormat="1" ht="16.5" customHeight="1">
      <c r="A203" s="35"/>
      <c r="B203" s="36"/>
      <c r="C203" s="223" t="s">
        <v>381</v>
      </c>
      <c r="D203" s="223" t="s">
        <v>213</v>
      </c>
      <c r="E203" s="224" t="s">
        <v>382</v>
      </c>
      <c r="F203" s="225" t="s">
        <v>383</v>
      </c>
      <c r="G203" s="226" t="s">
        <v>127</v>
      </c>
      <c r="H203" s="227">
        <v>9.1579999999999995</v>
      </c>
      <c r="I203" s="228"/>
      <c r="J203" s="229">
        <f>ROUND(I203*H203,2)</f>
        <v>0</v>
      </c>
      <c r="K203" s="230"/>
      <c r="L203" s="231"/>
      <c r="M203" s="232" t="s">
        <v>1</v>
      </c>
      <c r="N203" s="233" t="s">
        <v>40</v>
      </c>
      <c r="O203" s="88"/>
      <c r="P203" s="219">
        <f>O203*H203</f>
        <v>0</v>
      </c>
      <c r="Q203" s="219">
        <v>0.00027999999999999998</v>
      </c>
      <c r="R203" s="219">
        <f>Q203*H203</f>
        <v>0.0025642399999999997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255</v>
      </c>
      <c r="AT203" s="221" t="s">
        <v>213</v>
      </c>
      <c r="AU203" s="221" t="s">
        <v>82</v>
      </c>
      <c r="AY203" s="14" t="s">
        <v>122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80</v>
      </c>
      <c r="BK203" s="222">
        <f>ROUND(I203*H203,2)</f>
        <v>0</v>
      </c>
      <c r="BL203" s="14" t="s">
        <v>186</v>
      </c>
      <c r="BM203" s="221" t="s">
        <v>384</v>
      </c>
    </row>
    <row r="204" s="2" customFormat="1" ht="49.05" customHeight="1">
      <c r="A204" s="35"/>
      <c r="B204" s="36"/>
      <c r="C204" s="209" t="s">
        <v>385</v>
      </c>
      <c r="D204" s="209" t="s">
        <v>124</v>
      </c>
      <c r="E204" s="210" t="s">
        <v>386</v>
      </c>
      <c r="F204" s="211" t="s">
        <v>387</v>
      </c>
      <c r="G204" s="212" t="s">
        <v>152</v>
      </c>
      <c r="H204" s="213">
        <v>0.058000000000000003</v>
      </c>
      <c r="I204" s="214"/>
      <c r="J204" s="215">
        <f>ROUND(I204*H204,2)</f>
        <v>0</v>
      </c>
      <c r="K204" s="216"/>
      <c r="L204" s="41"/>
      <c r="M204" s="217" t="s">
        <v>1</v>
      </c>
      <c r="N204" s="218" t="s">
        <v>40</v>
      </c>
      <c r="O204" s="88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186</v>
      </c>
      <c r="AT204" s="221" t="s">
        <v>124</v>
      </c>
      <c r="AU204" s="221" t="s">
        <v>82</v>
      </c>
      <c r="AY204" s="14" t="s">
        <v>122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80</v>
      </c>
      <c r="BK204" s="222">
        <f>ROUND(I204*H204,2)</f>
        <v>0</v>
      </c>
      <c r="BL204" s="14" t="s">
        <v>186</v>
      </c>
      <c r="BM204" s="221" t="s">
        <v>388</v>
      </c>
    </row>
    <row r="205" s="12" customFormat="1" ht="22.8" customHeight="1">
      <c r="A205" s="12"/>
      <c r="B205" s="193"/>
      <c r="C205" s="194"/>
      <c r="D205" s="195" t="s">
        <v>74</v>
      </c>
      <c r="E205" s="207" t="s">
        <v>389</v>
      </c>
      <c r="F205" s="207" t="s">
        <v>390</v>
      </c>
      <c r="G205" s="194"/>
      <c r="H205" s="194"/>
      <c r="I205" s="197"/>
      <c r="J205" s="208">
        <f>BK205</f>
        <v>0</v>
      </c>
      <c r="K205" s="194"/>
      <c r="L205" s="199"/>
      <c r="M205" s="200"/>
      <c r="N205" s="201"/>
      <c r="O205" s="201"/>
      <c r="P205" s="202">
        <f>SUM(P206:P209)</f>
        <v>0</v>
      </c>
      <c r="Q205" s="201"/>
      <c r="R205" s="202">
        <f>SUM(R206:R209)</f>
        <v>0.62569949999999996</v>
      </c>
      <c r="S205" s="201"/>
      <c r="T205" s="203">
        <f>SUM(T206:T209)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4" t="s">
        <v>82</v>
      </c>
      <c r="AT205" s="205" t="s">
        <v>74</v>
      </c>
      <c r="AU205" s="205" t="s">
        <v>80</v>
      </c>
      <c r="AY205" s="204" t="s">
        <v>122</v>
      </c>
      <c r="BK205" s="206">
        <f>SUM(BK206:BK209)</f>
        <v>0</v>
      </c>
    </row>
    <row r="206" s="2" customFormat="1" ht="24.15" customHeight="1">
      <c r="A206" s="35"/>
      <c r="B206" s="36"/>
      <c r="C206" s="209" t="s">
        <v>391</v>
      </c>
      <c r="D206" s="209" t="s">
        <v>124</v>
      </c>
      <c r="E206" s="210" t="s">
        <v>392</v>
      </c>
      <c r="F206" s="211" t="s">
        <v>393</v>
      </c>
      <c r="G206" s="212" t="s">
        <v>394</v>
      </c>
      <c r="H206" s="213">
        <v>553.99000000000001</v>
      </c>
      <c r="I206" s="214"/>
      <c r="J206" s="215">
        <f>ROUND(I206*H206,2)</f>
        <v>0</v>
      </c>
      <c r="K206" s="216"/>
      <c r="L206" s="41"/>
      <c r="M206" s="217" t="s">
        <v>1</v>
      </c>
      <c r="N206" s="218" t="s">
        <v>40</v>
      </c>
      <c r="O206" s="88"/>
      <c r="P206" s="219">
        <f>O206*H206</f>
        <v>0</v>
      </c>
      <c r="Q206" s="219">
        <v>5.0000000000000002E-05</v>
      </c>
      <c r="R206" s="219">
        <f>Q206*H206</f>
        <v>0.027699500000000002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186</v>
      </c>
      <c r="AT206" s="221" t="s">
        <v>124</v>
      </c>
      <c r="AU206" s="221" t="s">
        <v>82</v>
      </c>
      <c r="AY206" s="14" t="s">
        <v>122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80</v>
      </c>
      <c r="BK206" s="222">
        <f>ROUND(I206*H206,2)</f>
        <v>0</v>
      </c>
      <c r="BL206" s="14" t="s">
        <v>186</v>
      </c>
      <c r="BM206" s="221" t="s">
        <v>395</v>
      </c>
    </row>
    <row r="207" s="2" customFormat="1" ht="21.75" customHeight="1">
      <c r="A207" s="35"/>
      <c r="B207" s="36"/>
      <c r="C207" s="223" t="s">
        <v>396</v>
      </c>
      <c r="D207" s="223" t="s">
        <v>213</v>
      </c>
      <c r="E207" s="224" t="s">
        <v>397</v>
      </c>
      <c r="F207" s="225" t="s">
        <v>398</v>
      </c>
      <c r="G207" s="226" t="s">
        <v>152</v>
      </c>
      <c r="H207" s="227">
        <v>0.034000000000000002</v>
      </c>
      <c r="I207" s="228"/>
      <c r="J207" s="229">
        <f>ROUND(I207*H207,2)</f>
        <v>0</v>
      </c>
      <c r="K207" s="230"/>
      <c r="L207" s="231"/>
      <c r="M207" s="232" t="s">
        <v>1</v>
      </c>
      <c r="N207" s="233" t="s">
        <v>40</v>
      </c>
      <c r="O207" s="88"/>
      <c r="P207" s="219">
        <f>O207*H207</f>
        <v>0</v>
      </c>
      <c r="Q207" s="219">
        <v>1</v>
      </c>
      <c r="R207" s="219">
        <f>Q207*H207</f>
        <v>0.034000000000000002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255</v>
      </c>
      <c r="AT207" s="221" t="s">
        <v>213</v>
      </c>
      <c r="AU207" s="221" t="s">
        <v>82</v>
      </c>
      <c r="AY207" s="14" t="s">
        <v>122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80</v>
      </c>
      <c r="BK207" s="222">
        <f>ROUND(I207*H207,2)</f>
        <v>0</v>
      </c>
      <c r="BL207" s="14" t="s">
        <v>186</v>
      </c>
      <c r="BM207" s="221" t="s">
        <v>399</v>
      </c>
    </row>
    <row r="208" s="2" customFormat="1" ht="24.15" customHeight="1">
      <c r="A208" s="35"/>
      <c r="B208" s="36"/>
      <c r="C208" s="223" t="s">
        <v>400</v>
      </c>
      <c r="D208" s="223" t="s">
        <v>213</v>
      </c>
      <c r="E208" s="224" t="s">
        <v>401</v>
      </c>
      <c r="F208" s="225" t="s">
        <v>402</v>
      </c>
      <c r="G208" s="226" t="s">
        <v>152</v>
      </c>
      <c r="H208" s="227">
        <v>0.56399999999999995</v>
      </c>
      <c r="I208" s="228"/>
      <c r="J208" s="229">
        <f>ROUND(I208*H208,2)</f>
        <v>0</v>
      </c>
      <c r="K208" s="230"/>
      <c r="L208" s="231"/>
      <c r="M208" s="232" t="s">
        <v>1</v>
      </c>
      <c r="N208" s="233" t="s">
        <v>40</v>
      </c>
      <c r="O208" s="88"/>
      <c r="P208" s="219">
        <f>O208*H208</f>
        <v>0</v>
      </c>
      <c r="Q208" s="219">
        <v>1</v>
      </c>
      <c r="R208" s="219">
        <f>Q208*H208</f>
        <v>0.56399999999999995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255</v>
      </c>
      <c r="AT208" s="221" t="s">
        <v>213</v>
      </c>
      <c r="AU208" s="221" t="s">
        <v>82</v>
      </c>
      <c r="AY208" s="14" t="s">
        <v>122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80</v>
      </c>
      <c r="BK208" s="222">
        <f>ROUND(I208*H208,2)</f>
        <v>0</v>
      </c>
      <c r="BL208" s="14" t="s">
        <v>186</v>
      </c>
      <c r="BM208" s="221" t="s">
        <v>403</v>
      </c>
    </row>
    <row r="209" s="2" customFormat="1" ht="49.05" customHeight="1">
      <c r="A209" s="35"/>
      <c r="B209" s="36"/>
      <c r="C209" s="209" t="s">
        <v>404</v>
      </c>
      <c r="D209" s="209" t="s">
        <v>124</v>
      </c>
      <c r="E209" s="210" t="s">
        <v>405</v>
      </c>
      <c r="F209" s="211" t="s">
        <v>406</v>
      </c>
      <c r="G209" s="212" t="s">
        <v>152</v>
      </c>
      <c r="H209" s="213">
        <v>0.626</v>
      </c>
      <c r="I209" s="214"/>
      <c r="J209" s="215">
        <f>ROUND(I209*H209,2)</f>
        <v>0</v>
      </c>
      <c r="K209" s="216"/>
      <c r="L209" s="41"/>
      <c r="M209" s="217" t="s">
        <v>1</v>
      </c>
      <c r="N209" s="218" t="s">
        <v>40</v>
      </c>
      <c r="O209" s="88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186</v>
      </c>
      <c r="AT209" s="221" t="s">
        <v>124</v>
      </c>
      <c r="AU209" s="221" t="s">
        <v>82</v>
      </c>
      <c r="AY209" s="14" t="s">
        <v>122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80</v>
      </c>
      <c r="BK209" s="222">
        <f>ROUND(I209*H209,2)</f>
        <v>0</v>
      </c>
      <c r="BL209" s="14" t="s">
        <v>186</v>
      </c>
      <c r="BM209" s="221" t="s">
        <v>407</v>
      </c>
    </row>
    <row r="210" s="12" customFormat="1" ht="22.8" customHeight="1">
      <c r="A210" s="12"/>
      <c r="B210" s="193"/>
      <c r="C210" s="194"/>
      <c r="D210" s="195" t="s">
        <v>74</v>
      </c>
      <c r="E210" s="207" t="s">
        <v>408</v>
      </c>
      <c r="F210" s="207" t="s">
        <v>409</v>
      </c>
      <c r="G210" s="194"/>
      <c r="H210" s="194"/>
      <c r="I210" s="197"/>
      <c r="J210" s="208">
        <f>BK210</f>
        <v>0</v>
      </c>
      <c r="K210" s="194"/>
      <c r="L210" s="199"/>
      <c r="M210" s="200"/>
      <c r="N210" s="201"/>
      <c r="O210" s="201"/>
      <c r="P210" s="202">
        <f>SUM(P211:P216)</f>
        <v>0</v>
      </c>
      <c r="Q210" s="201"/>
      <c r="R210" s="202">
        <f>SUM(R211:R216)</f>
        <v>0.45924199999999987</v>
      </c>
      <c r="S210" s="201"/>
      <c r="T210" s="203">
        <f>SUM(T211:T216)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4" t="s">
        <v>82</v>
      </c>
      <c r="AT210" s="205" t="s">
        <v>74</v>
      </c>
      <c r="AU210" s="205" t="s">
        <v>80</v>
      </c>
      <c r="AY210" s="204" t="s">
        <v>122</v>
      </c>
      <c r="BK210" s="206">
        <f>SUM(BK211:BK216)</f>
        <v>0</v>
      </c>
    </row>
    <row r="211" s="2" customFormat="1" ht="24.15" customHeight="1">
      <c r="A211" s="35"/>
      <c r="B211" s="36"/>
      <c r="C211" s="209" t="s">
        <v>410</v>
      </c>
      <c r="D211" s="209" t="s">
        <v>124</v>
      </c>
      <c r="E211" s="210" t="s">
        <v>411</v>
      </c>
      <c r="F211" s="211" t="s">
        <v>412</v>
      </c>
      <c r="G211" s="212" t="s">
        <v>127</v>
      </c>
      <c r="H211" s="213">
        <v>9</v>
      </c>
      <c r="I211" s="214"/>
      <c r="J211" s="215">
        <f>ROUND(I211*H211,2)</f>
        <v>0</v>
      </c>
      <c r="K211" s="216"/>
      <c r="L211" s="41"/>
      <c r="M211" s="217" t="s">
        <v>1</v>
      </c>
      <c r="N211" s="218" t="s">
        <v>40</v>
      </c>
      <c r="O211" s="88"/>
      <c r="P211" s="219">
        <f>O211*H211</f>
        <v>0</v>
      </c>
      <c r="Q211" s="219">
        <v>0.00013999999999999999</v>
      </c>
      <c r="R211" s="219">
        <f>Q211*H211</f>
        <v>0.0012599999999999998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186</v>
      </c>
      <c r="AT211" s="221" t="s">
        <v>124</v>
      </c>
      <c r="AU211" s="221" t="s">
        <v>82</v>
      </c>
      <c r="AY211" s="14" t="s">
        <v>122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80</v>
      </c>
      <c r="BK211" s="222">
        <f>ROUND(I211*H211,2)</f>
        <v>0</v>
      </c>
      <c r="BL211" s="14" t="s">
        <v>186</v>
      </c>
      <c r="BM211" s="221" t="s">
        <v>413</v>
      </c>
    </row>
    <row r="212" s="2" customFormat="1" ht="24.15" customHeight="1">
      <c r="A212" s="35"/>
      <c r="B212" s="36"/>
      <c r="C212" s="209" t="s">
        <v>414</v>
      </c>
      <c r="D212" s="209" t="s">
        <v>124</v>
      </c>
      <c r="E212" s="210" t="s">
        <v>415</v>
      </c>
      <c r="F212" s="211" t="s">
        <v>416</v>
      </c>
      <c r="G212" s="212" t="s">
        <v>127</v>
      </c>
      <c r="H212" s="213">
        <v>9</v>
      </c>
      <c r="I212" s="214"/>
      <c r="J212" s="215">
        <f>ROUND(I212*H212,2)</f>
        <v>0</v>
      </c>
      <c r="K212" s="216"/>
      <c r="L212" s="41"/>
      <c r="M212" s="217" t="s">
        <v>1</v>
      </c>
      <c r="N212" s="218" t="s">
        <v>40</v>
      </c>
      <c r="O212" s="88"/>
      <c r="P212" s="219">
        <f>O212*H212</f>
        <v>0</v>
      </c>
      <c r="Q212" s="219">
        <v>0.00012</v>
      </c>
      <c r="R212" s="219">
        <f>Q212*H212</f>
        <v>0.00108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186</v>
      </c>
      <c r="AT212" s="221" t="s">
        <v>124</v>
      </c>
      <c r="AU212" s="221" t="s">
        <v>82</v>
      </c>
      <c r="AY212" s="14" t="s">
        <v>122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80</v>
      </c>
      <c r="BK212" s="222">
        <f>ROUND(I212*H212,2)</f>
        <v>0</v>
      </c>
      <c r="BL212" s="14" t="s">
        <v>186</v>
      </c>
      <c r="BM212" s="221" t="s">
        <v>417</v>
      </c>
    </row>
    <row r="213" s="2" customFormat="1" ht="24.15" customHeight="1">
      <c r="A213" s="35"/>
      <c r="B213" s="36"/>
      <c r="C213" s="209" t="s">
        <v>418</v>
      </c>
      <c r="D213" s="209" t="s">
        <v>124</v>
      </c>
      <c r="E213" s="210" t="s">
        <v>419</v>
      </c>
      <c r="F213" s="211" t="s">
        <v>420</v>
      </c>
      <c r="G213" s="212" t="s">
        <v>127</v>
      </c>
      <c r="H213" s="213">
        <v>9</v>
      </c>
      <c r="I213" s="214"/>
      <c r="J213" s="215">
        <f>ROUND(I213*H213,2)</f>
        <v>0</v>
      </c>
      <c r="K213" s="216"/>
      <c r="L213" s="41"/>
      <c r="M213" s="217" t="s">
        <v>1</v>
      </c>
      <c r="N213" s="218" t="s">
        <v>40</v>
      </c>
      <c r="O213" s="88"/>
      <c r="P213" s="219">
        <f>O213*H213</f>
        <v>0</v>
      </c>
      <c r="Q213" s="219">
        <v>0.00012</v>
      </c>
      <c r="R213" s="219">
        <f>Q213*H213</f>
        <v>0.00108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186</v>
      </c>
      <c r="AT213" s="221" t="s">
        <v>124</v>
      </c>
      <c r="AU213" s="221" t="s">
        <v>82</v>
      </c>
      <c r="AY213" s="14" t="s">
        <v>122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80</v>
      </c>
      <c r="BK213" s="222">
        <f>ROUND(I213*H213,2)</f>
        <v>0</v>
      </c>
      <c r="BL213" s="14" t="s">
        <v>186</v>
      </c>
      <c r="BM213" s="221" t="s">
        <v>421</v>
      </c>
    </row>
    <row r="214" s="2" customFormat="1" ht="33" customHeight="1">
      <c r="A214" s="35"/>
      <c r="B214" s="36"/>
      <c r="C214" s="209" t="s">
        <v>422</v>
      </c>
      <c r="D214" s="209" t="s">
        <v>124</v>
      </c>
      <c r="E214" s="210" t="s">
        <v>423</v>
      </c>
      <c r="F214" s="211" t="s">
        <v>424</v>
      </c>
      <c r="G214" s="212" t="s">
        <v>127</v>
      </c>
      <c r="H214" s="213">
        <v>84.099999999999994</v>
      </c>
      <c r="I214" s="214"/>
      <c r="J214" s="215">
        <f>ROUND(I214*H214,2)</f>
        <v>0</v>
      </c>
      <c r="K214" s="216"/>
      <c r="L214" s="41"/>
      <c r="M214" s="217" t="s">
        <v>1</v>
      </c>
      <c r="N214" s="218" t="s">
        <v>40</v>
      </c>
      <c r="O214" s="88"/>
      <c r="P214" s="219">
        <f>O214*H214</f>
        <v>0</v>
      </c>
      <c r="Q214" s="219">
        <v>0.0047999999999999996</v>
      </c>
      <c r="R214" s="219">
        <f>Q214*H214</f>
        <v>0.40367999999999993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186</v>
      </c>
      <c r="AT214" s="221" t="s">
        <v>124</v>
      </c>
      <c r="AU214" s="221" t="s">
        <v>82</v>
      </c>
      <c r="AY214" s="14" t="s">
        <v>122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80</v>
      </c>
      <c r="BK214" s="222">
        <f>ROUND(I214*H214,2)</f>
        <v>0</v>
      </c>
      <c r="BL214" s="14" t="s">
        <v>186</v>
      </c>
      <c r="BM214" s="221" t="s">
        <v>425</v>
      </c>
    </row>
    <row r="215" s="2" customFormat="1" ht="37.8" customHeight="1">
      <c r="A215" s="35"/>
      <c r="B215" s="36"/>
      <c r="C215" s="209" t="s">
        <v>426</v>
      </c>
      <c r="D215" s="209" t="s">
        <v>124</v>
      </c>
      <c r="E215" s="210" t="s">
        <v>427</v>
      </c>
      <c r="F215" s="211" t="s">
        <v>428</v>
      </c>
      <c r="G215" s="212" t="s">
        <v>127</v>
      </c>
      <c r="H215" s="213">
        <v>84.099999999999994</v>
      </c>
      <c r="I215" s="214"/>
      <c r="J215" s="215">
        <f>ROUND(I215*H215,2)</f>
        <v>0</v>
      </c>
      <c r="K215" s="216"/>
      <c r="L215" s="41"/>
      <c r="M215" s="217" t="s">
        <v>1</v>
      </c>
      <c r="N215" s="218" t="s">
        <v>40</v>
      </c>
      <c r="O215" s="88"/>
      <c r="P215" s="219">
        <f>O215*H215</f>
        <v>0</v>
      </c>
      <c r="Q215" s="219">
        <v>0.00029</v>
      </c>
      <c r="R215" s="219">
        <f>Q215*H215</f>
        <v>0.024388999999999997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186</v>
      </c>
      <c r="AT215" s="221" t="s">
        <v>124</v>
      </c>
      <c r="AU215" s="221" t="s">
        <v>82</v>
      </c>
      <c r="AY215" s="14" t="s">
        <v>122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80</v>
      </c>
      <c r="BK215" s="222">
        <f>ROUND(I215*H215,2)</f>
        <v>0</v>
      </c>
      <c r="BL215" s="14" t="s">
        <v>186</v>
      </c>
      <c r="BM215" s="221" t="s">
        <v>429</v>
      </c>
    </row>
    <row r="216" s="2" customFormat="1" ht="24.15" customHeight="1">
      <c r="A216" s="35"/>
      <c r="B216" s="36"/>
      <c r="C216" s="209" t="s">
        <v>430</v>
      </c>
      <c r="D216" s="209" t="s">
        <v>124</v>
      </c>
      <c r="E216" s="210" t="s">
        <v>431</v>
      </c>
      <c r="F216" s="211" t="s">
        <v>432</v>
      </c>
      <c r="G216" s="212" t="s">
        <v>127</v>
      </c>
      <c r="H216" s="213">
        <v>84.099999999999994</v>
      </c>
      <c r="I216" s="214"/>
      <c r="J216" s="215">
        <f>ROUND(I216*H216,2)</f>
        <v>0</v>
      </c>
      <c r="K216" s="216"/>
      <c r="L216" s="41"/>
      <c r="M216" s="217" t="s">
        <v>1</v>
      </c>
      <c r="N216" s="218" t="s">
        <v>40</v>
      </c>
      <c r="O216" s="88"/>
      <c r="P216" s="219">
        <f>O216*H216</f>
        <v>0</v>
      </c>
      <c r="Q216" s="219">
        <v>0.00033</v>
      </c>
      <c r="R216" s="219">
        <f>Q216*H216</f>
        <v>0.027752999999999996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186</v>
      </c>
      <c r="AT216" s="221" t="s">
        <v>124</v>
      </c>
      <c r="AU216" s="221" t="s">
        <v>82</v>
      </c>
      <c r="AY216" s="14" t="s">
        <v>122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80</v>
      </c>
      <c r="BK216" s="222">
        <f>ROUND(I216*H216,2)</f>
        <v>0</v>
      </c>
      <c r="BL216" s="14" t="s">
        <v>186</v>
      </c>
      <c r="BM216" s="221" t="s">
        <v>433</v>
      </c>
    </row>
    <row r="217" s="12" customFormat="1" ht="25.92" customHeight="1">
      <c r="A217" s="12"/>
      <c r="B217" s="193"/>
      <c r="C217" s="194"/>
      <c r="D217" s="195" t="s">
        <v>74</v>
      </c>
      <c r="E217" s="196" t="s">
        <v>434</v>
      </c>
      <c r="F217" s="196" t="s">
        <v>435</v>
      </c>
      <c r="G217" s="194"/>
      <c r="H217" s="194"/>
      <c r="I217" s="197"/>
      <c r="J217" s="198">
        <f>BK217</f>
        <v>0</v>
      </c>
      <c r="K217" s="194"/>
      <c r="L217" s="199"/>
      <c r="M217" s="200"/>
      <c r="N217" s="201"/>
      <c r="O217" s="201"/>
      <c r="P217" s="202">
        <f>P218+P221+P223</f>
        <v>0</v>
      </c>
      <c r="Q217" s="201"/>
      <c r="R217" s="202">
        <f>R218+R221+R223</f>
        <v>0</v>
      </c>
      <c r="S217" s="201"/>
      <c r="T217" s="203">
        <f>T218+T221+T223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4" t="s">
        <v>141</v>
      </c>
      <c r="AT217" s="205" t="s">
        <v>74</v>
      </c>
      <c r="AU217" s="205" t="s">
        <v>75</v>
      </c>
      <c r="AY217" s="204" t="s">
        <v>122</v>
      </c>
      <c r="BK217" s="206">
        <f>BK218+BK221+BK223</f>
        <v>0</v>
      </c>
    </row>
    <row r="218" s="12" customFormat="1" ht="22.8" customHeight="1">
      <c r="A218" s="12"/>
      <c r="B218" s="193"/>
      <c r="C218" s="194"/>
      <c r="D218" s="195" t="s">
        <v>74</v>
      </c>
      <c r="E218" s="207" t="s">
        <v>436</v>
      </c>
      <c r="F218" s="207" t="s">
        <v>437</v>
      </c>
      <c r="G218" s="194"/>
      <c r="H218" s="194"/>
      <c r="I218" s="197"/>
      <c r="J218" s="208">
        <f>BK218</f>
        <v>0</v>
      </c>
      <c r="K218" s="194"/>
      <c r="L218" s="199"/>
      <c r="M218" s="200"/>
      <c r="N218" s="201"/>
      <c r="O218" s="201"/>
      <c r="P218" s="202">
        <f>SUM(P219:P220)</f>
        <v>0</v>
      </c>
      <c r="Q218" s="201"/>
      <c r="R218" s="202">
        <f>SUM(R219:R220)</f>
        <v>0</v>
      </c>
      <c r="S218" s="201"/>
      <c r="T218" s="203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4" t="s">
        <v>141</v>
      </c>
      <c r="AT218" s="205" t="s">
        <v>74</v>
      </c>
      <c r="AU218" s="205" t="s">
        <v>80</v>
      </c>
      <c r="AY218" s="204" t="s">
        <v>122</v>
      </c>
      <c r="BK218" s="206">
        <f>SUM(BK219:BK220)</f>
        <v>0</v>
      </c>
    </row>
    <row r="219" s="2" customFormat="1" ht="21.75" customHeight="1">
      <c r="A219" s="35"/>
      <c r="B219" s="36"/>
      <c r="C219" s="209" t="s">
        <v>438</v>
      </c>
      <c r="D219" s="209" t="s">
        <v>124</v>
      </c>
      <c r="E219" s="210" t="s">
        <v>439</v>
      </c>
      <c r="F219" s="211" t="s">
        <v>440</v>
      </c>
      <c r="G219" s="212" t="s">
        <v>441</v>
      </c>
      <c r="H219" s="213">
        <v>1</v>
      </c>
      <c r="I219" s="214"/>
      <c r="J219" s="215">
        <f>ROUND(I219*H219,2)</f>
        <v>0</v>
      </c>
      <c r="K219" s="216"/>
      <c r="L219" s="41"/>
      <c r="M219" s="217" t="s">
        <v>1</v>
      </c>
      <c r="N219" s="218" t="s">
        <v>40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442</v>
      </c>
      <c r="AT219" s="221" t="s">
        <v>124</v>
      </c>
      <c r="AU219" s="221" t="s">
        <v>82</v>
      </c>
      <c r="AY219" s="14" t="s">
        <v>122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80</v>
      </c>
      <c r="BK219" s="222">
        <f>ROUND(I219*H219,2)</f>
        <v>0</v>
      </c>
      <c r="BL219" s="14" t="s">
        <v>442</v>
      </c>
      <c r="BM219" s="221" t="s">
        <v>443</v>
      </c>
    </row>
    <row r="220" s="2" customFormat="1" ht="16.5" customHeight="1">
      <c r="A220" s="35"/>
      <c r="B220" s="36"/>
      <c r="C220" s="209" t="s">
        <v>444</v>
      </c>
      <c r="D220" s="209" t="s">
        <v>124</v>
      </c>
      <c r="E220" s="210" t="s">
        <v>445</v>
      </c>
      <c r="F220" s="211" t="s">
        <v>446</v>
      </c>
      <c r="G220" s="212" t="s">
        <v>447</v>
      </c>
      <c r="H220" s="213">
        <v>1</v>
      </c>
      <c r="I220" s="214"/>
      <c r="J220" s="215">
        <f>ROUND(I220*H220,2)</f>
        <v>0</v>
      </c>
      <c r="K220" s="216"/>
      <c r="L220" s="41"/>
      <c r="M220" s="217" t="s">
        <v>1</v>
      </c>
      <c r="N220" s="218" t="s">
        <v>40</v>
      </c>
      <c r="O220" s="88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442</v>
      </c>
      <c r="AT220" s="221" t="s">
        <v>124</v>
      </c>
      <c r="AU220" s="221" t="s">
        <v>82</v>
      </c>
      <c r="AY220" s="14" t="s">
        <v>122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80</v>
      </c>
      <c r="BK220" s="222">
        <f>ROUND(I220*H220,2)</f>
        <v>0</v>
      </c>
      <c r="BL220" s="14" t="s">
        <v>442</v>
      </c>
      <c r="BM220" s="221" t="s">
        <v>448</v>
      </c>
    </row>
    <row r="221" s="12" customFormat="1" ht="22.8" customHeight="1">
      <c r="A221" s="12"/>
      <c r="B221" s="193"/>
      <c r="C221" s="194"/>
      <c r="D221" s="195" t="s">
        <v>74</v>
      </c>
      <c r="E221" s="207" t="s">
        <v>449</v>
      </c>
      <c r="F221" s="207" t="s">
        <v>450</v>
      </c>
      <c r="G221" s="194"/>
      <c r="H221" s="194"/>
      <c r="I221" s="197"/>
      <c r="J221" s="208">
        <f>BK221</f>
        <v>0</v>
      </c>
      <c r="K221" s="194"/>
      <c r="L221" s="199"/>
      <c r="M221" s="200"/>
      <c r="N221" s="201"/>
      <c r="O221" s="201"/>
      <c r="P221" s="202">
        <f>P222</f>
        <v>0</v>
      </c>
      <c r="Q221" s="201"/>
      <c r="R221" s="202">
        <f>R222</f>
        <v>0</v>
      </c>
      <c r="S221" s="201"/>
      <c r="T221" s="203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4" t="s">
        <v>141</v>
      </c>
      <c r="AT221" s="205" t="s">
        <v>74</v>
      </c>
      <c r="AU221" s="205" t="s">
        <v>80</v>
      </c>
      <c r="AY221" s="204" t="s">
        <v>122</v>
      </c>
      <c r="BK221" s="206">
        <f>BK222</f>
        <v>0</v>
      </c>
    </row>
    <row r="222" s="2" customFormat="1" ht="16.5" customHeight="1">
      <c r="A222" s="35"/>
      <c r="B222" s="36"/>
      <c r="C222" s="209" t="s">
        <v>451</v>
      </c>
      <c r="D222" s="209" t="s">
        <v>124</v>
      </c>
      <c r="E222" s="210" t="s">
        <v>452</v>
      </c>
      <c r="F222" s="211" t="s">
        <v>453</v>
      </c>
      <c r="G222" s="212" t="s">
        <v>441</v>
      </c>
      <c r="H222" s="213">
        <v>1</v>
      </c>
      <c r="I222" s="214"/>
      <c r="J222" s="215">
        <f>ROUND(I222*H222,2)</f>
        <v>0</v>
      </c>
      <c r="K222" s="216"/>
      <c r="L222" s="41"/>
      <c r="M222" s="217" t="s">
        <v>1</v>
      </c>
      <c r="N222" s="218" t="s">
        <v>40</v>
      </c>
      <c r="O222" s="88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442</v>
      </c>
      <c r="AT222" s="221" t="s">
        <v>124</v>
      </c>
      <c r="AU222" s="221" t="s">
        <v>82</v>
      </c>
      <c r="AY222" s="14" t="s">
        <v>122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80</v>
      </c>
      <c r="BK222" s="222">
        <f>ROUND(I222*H222,2)</f>
        <v>0</v>
      </c>
      <c r="BL222" s="14" t="s">
        <v>442</v>
      </c>
      <c r="BM222" s="221" t="s">
        <v>454</v>
      </c>
    </row>
    <row r="223" s="12" customFormat="1" ht="22.8" customHeight="1">
      <c r="A223" s="12"/>
      <c r="B223" s="193"/>
      <c r="C223" s="194"/>
      <c r="D223" s="195" t="s">
        <v>74</v>
      </c>
      <c r="E223" s="207" t="s">
        <v>455</v>
      </c>
      <c r="F223" s="207" t="s">
        <v>456</v>
      </c>
      <c r="G223" s="194"/>
      <c r="H223" s="194"/>
      <c r="I223" s="197"/>
      <c r="J223" s="208">
        <f>BK223</f>
        <v>0</v>
      </c>
      <c r="K223" s="194"/>
      <c r="L223" s="199"/>
      <c r="M223" s="200"/>
      <c r="N223" s="201"/>
      <c r="O223" s="201"/>
      <c r="P223" s="202">
        <f>P224</f>
        <v>0</v>
      </c>
      <c r="Q223" s="201"/>
      <c r="R223" s="202">
        <f>R224</f>
        <v>0</v>
      </c>
      <c r="S223" s="201"/>
      <c r="T223" s="203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4" t="s">
        <v>141</v>
      </c>
      <c r="AT223" s="205" t="s">
        <v>74</v>
      </c>
      <c r="AU223" s="205" t="s">
        <v>80</v>
      </c>
      <c r="AY223" s="204" t="s">
        <v>122</v>
      </c>
      <c r="BK223" s="206">
        <f>BK224</f>
        <v>0</v>
      </c>
    </row>
    <row r="224" s="2" customFormat="1" ht="16.5" customHeight="1">
      <c r="A224" s="35"/>
      <c r="B224" s="36"/>
      <c r="C224" s="209" t="s">
        <v>457</v>
      </c>
      <c r="D224" s="209" t="s">
        <v>124</v>
      </c>
      <c r="E224" s="210" t="s">
        <v>458</v>
      </c>
      <c r="F224" s="211" t="s">
        <v>459</v>
      </c>
      <c r="G224" s="212" t="s">
        <v>441</v>
      </c>
      <c r="H224" s="213">
        <v>1</v>
      </c>
      <c r="I224" s="214"/>
      <c r="J224" s="215">
        <f>ROUND(I224*H224,2)</f>
        <v>0</v>
      </c>
      <c r="K224" s="216"/>
      <c r="L224" s="41"/>
      <c r="M224" s="234" t="s">
        <v>1</v>
      </c>
      <c r="N224" s="235" t="s">
        <v>40</v>
      </c>
      <c r="O224" s="236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442</v>
      </c>
      <c r="AT224" s="221" t="s">
        <v>124</v>
      </c>
      <c r="AU224" s="221" t="s">
        <v>82</v>
      </c>
      <c r="AY224" s="14" t="s">
        <v>122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80</v>
      </c>
      <c r="BK224" s="222">
        <f>ROUND(I224*H224,2)</f>
        <v>0</v>
      </c>
      <c r="BL224" s="14" t="s">
        <v>442</v>
      </c>
      <c r="BM224" s="221" t="s">
        <v>460</v>
      </c>
    </row>
    <row r="225" s="2" customFormat="1" ht="6.96" customHeight="1">
      <c r="A225" s="35"/>
      <c r="B225" s="63"/>
      <c r="C225" s="64"/>
      <c r="D225" s="64"/>
      <c r="E225" s="64"/>
      <c r="F225" s="64"/>
      <c r="G225" s="64"/>
      <c r="H225" s="64"/>
      <c r="I225" s="64"/>
      <c r="J225" s="64"/>
      <c r="K225" s="64"/>
      <c r="L225" s="41"/>
      <c r="M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</row>
  </sheetData>
  <sheetProtection sheet="1" autoFilter="0" formatColumns="0" formatRows="0" objects="1" scenarios="1" spinCount="100000" saltValue="F23Vu8mchfgyoDj2IL8BOqCLGUnRZMs6hw1FRW4vijnOkYFKa9d3IqbBpIJHtlJrY5z82gOBY7c+fnNkx0Z9BQ==" hashValue="X1fWiOKi4wENCqGzyG4I7Yy5TG6jFBGyCsa3PtWWF+W4r87nnq/YWExfKyOExBnqea9/tp0WydzO4QcvEdG42A==" algorithmName="SHA-512" password="CC35"/>
  <autoFilter ref="C129:K224"/>
  <mergeCells count="6">
    <mergeCell ref="E7:H7"/>
    <mergeCell ref="E16:H16"/>
    <mergeCell ref="E25:H25"/>
    <mergeCell ref="E85:H85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2026-01-30T11:45:57Z</dcterms:created>
  <dcterms:modified xsi:type="dcterms:W3CDTF">2026-01-30T11:45:58Z</dcterms:modified>
</cp:coreProperties>
</file>